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voeks/Library/Mobile Documents/com~apple~CloudDocs/Desktop/Hinman House laptop 061719/2024 HHCA/"/>
    </mc:Choice>
  </mc:AlternateContent>
  <xr:revisionPtr revIDLastSave="0" documentId="13_ncr:1_{F21047E5-4DFE-C949-8E6F-113D82401753}" xr6:coauthVersionLast="47" xr6:coauthVersionMax="47" xr10:uidLastSave="{00000000-0000-0000-0000-000000000000}"/>
  <bookViews>
    <workbookView xWindow="0" yWindow="500" windowWidth="26640" windowHeight="15700" xr2:uid="{00000000-000D-0000-FFFF-FFFF00000000}"/>
  </bookViews>
  <sheets>
    <sheet name="AW2024" sheetId="12" r:id="rId1"/>
    <sheet name="AW2023" sheetId="11" r:id="rId2"/>
    <sheet name="AW2022" sheetId="9" r:id="rId3"/>
    <sheet name="AW2021" sheetId="8" r:id="rId4"/>
    <sheet name="AW2020" sheetId="7" r:id="rId5"/>
  </sheets>
  <definedNames>
    <definedName name="_xlnm.Print_Area" localSheetId="4">'AW2020'!$A$1:$G$92</definedName>
    <definedName name="_xlnm.Print_Area" localSheetId="3">'AW2021'!$A$1:$G$87</definedName>
    <definedName name="_xlnm.Print_Area" localSheetId="2">'AW2022'!$A$1:$G$87</definedName>
    <definedName name="_xlnm.Print_Area" localSheetId="1">'AW2023'!$A$1:$G$87</definedName>
    <definedName name="_xlnm.Print_Area" localSheetId="0">'AW2024'!$A$1:$G$87</definedName>
    <definedName name="_xlnm.Print_Titles" localSheetId="4">'AW2020'!$1:$1</definedName>
    <definedName name="_xlnm.Print_Titles" localSheetId="3">'AW2021'!$1:$1</definedName>
    <definedName name="_xlnm.Print_Titles" localSheetId="2">'AW2022'!$1:$1</definedName>
    <definedName name="_xlnm.Print_Titles" localSheetId="1">'AW2023'!$1:$1</definedName>
    <definedName name="_xlnm.Print_Titles" localSheetId="0">'AW2024'!$1:$1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" i="12" l="1"/>
  <c r="G89" i="12"/>
  <c r="B86" i="12"/>
  <c r="A85" i="12"/>
  <c r="H85" i="12" s="1"/>
  <c r="E84" i="12"/>
  <c r="H83" i="12"/>
  <c r="E83" i="12"/>
  <c r="D83" i="12"/>
  <c r="H82" i="12"/>
  <c r="H84" i="12" s="1"/>
  <c r="H86" i="12" s="1"/>
  <c r="D82" i="12"/>
  <c r="B82" i="12"/>
  <c r="E81" i="12"/>
  <c r="C81" i="12"/>
  <c r="F81" i="12" s="1"/>
  <c r="G81" i="12" s="1"/>
  <c r="E80" i="12"/>
  <c r="C80" i="12"/>
  <c r="F80" i="12" s="1"/>
  <c r="G80" i="12" s="1"/>
  <c r="E79" i="12"/>
  <c r="C79" i="12"/>
  <c r="F79" i="12" s="1"/>
  <c r="G79" i="12" s="1"/>
  <c r="E78" i="12"/>
  <c r="C78" i="12"/>
  <c r="F78" i="12" s="1"/>
  <c r="G78" i="12" s="1"/>
  <c r="E77" i="12"/>
  <c r="C77" i="12"/>
  <c r="F77" i="12" s="1"/>
  <c r="G77" i="12" s="1"/>
  <c r="E76" i="12"/>
  <c r="C76" i="12"/>
  <c r="F76" i="12" s="1"/>
  <c r="G76" i="12" s="1"/>
  <c r="E75" i="12"/>
  <c r="C75" i="12"/>
  <c r="F75" i="12" s="1"/>
  <c r="G75" i="12" s="1"/>
  <c r="E74" i="12"/>
  <c r="C74" i="12"/>
  <c r="F74" i="12" s="1"/>
  <c r="G74" i="12" s="1"/>
  <c r="E73" i="12"/>
  <c r="C73" i="12"/>
  <c r="F73" i="12" s="1"/>
  <c r="G73" i="12" s="1"/>
  <c r="E72" i="12"/>
  <c r="C72" i="12"/>
  <c r="F72" i="12" s="1"/>
  <c r="G72" i="12" s="1"/>
  <c r="E71" i="12"/>
  <c r="C71" i="12"/>
  <c r="F71" i="12" s="1"/>
  <c r="G71" i="12" s="1"/>
  <c r="E70" i="12"/>
  <c r="C70" i="12"/>
  <c r="F70" i="12" s="1"/>
  <c r="G70" i="12" s="1"/>
  <c r="E69" i="12"/>
  <c r="C69" i="12"/>
  <c r="F69" i="12" s="1"/>
  <c r="G69" i="12" s="1"/>
  <c r="E68" i="12"/>
  <c r="C68" i="12"/>
  <c r="F68" i="12" s="1"/>
  <c r="G68" i="12" s="1"/>
  <c r="E67" i="12"/>
  <c r="C67" i="12"/>
  <c r="F67" i="12" s="1"/>
  <c r="G67" i="12" s="1"/>
  <c r="E66" i="12"/>
  <c r="C66" i="12"/>
  <c r="F66" i="12" s="1"/>
  <c r="G66" i="12" s="1"/>
  <c r="E65" i="12"/>
  <c r="C65" i="12"/>
  <c r="F65" i="12" s="1"/>
  <c r="G65" i="12" s="1"/>
  <c r="E64" i="12"/>
  <c r="C64" i="12"/>
  <c r="F64" i="12" s="1"/>
  <c r="G64" i="12" s="1"/>
  <c r="E63" i="12"/>
  <c r="C63" i="12"/>
  <c r="F63" i="12" s="1"/>
  <c r="G63" i="12" s="1"/>
  <c r="E62" i="12"/>
  <c r="C62" i="12"/>
  <c r="F62" i="12" s="1"/>
  <c r="G62" i="12" s="1"/>
  <c r="E61" i="12"/>
  <c r="C61" i="12"/>
  <c r="F61" i="12" s="1"/>
  <c r="G61" i="12" s="1"/>
  <c r="E60" i="12"/>
  <c r="C60" i="12"/>
  <c r="F60" i="12" s="1"/>
  <c r="G60" i="12" s="1"/>
  <c r="E59" i="12"/>
  <c r="C59" i="12"/>
  <c r="F59" i="12" s="1"/>
  <c r="G59" i="12" s="1"/>
  <c r="E58" i="12"/>
  <c r="C58" i="12"/>
  <c r="F58" i="12" s="1"/>
  <c r="G58" i="12" s="1"/>
  <c r="E57" i="12"/>
  <c r="C57" i="12"/>
  <c r="F57" i="12" s="1"/>
  <c r="G57" i="12" s="1"/>
  <c r="E56" i="12"/>
  <c r="C56" i="12"/>
  <c r="F56" i="12" s="1"/>
  <c r="G56" i="12" s="1"/>
  <c r="E55" i="12"/>
  <c r="C55" i="12"/>
  <c r="F55" i="12" s="1"/>
  <c r="G55" i="12" s="1"/>
  <c r="E54" i="12"/>
  <c r="C54" i="12"/>
  <c r="F54" i="12" s="1"/>
  <c r="G54" i="12" s="1"/>
  <c r="E53" i="12"/>
  <c r="C53" i="12"/>
  <c r="F53" i="12" s="1"/>
  <c r="G53" i="12" s="1"/>
  <c r="E52" i="12"/>
  <c r="C52" i="12"/>
  <c r="F52" i="12" s="1"/>
  <c r="G52" i="12" s="1"/>
  <c r="E51" i="12"/>
  <c r="C51" i="12"/>
  <c r="F51" i="12" s="1"/>
  <c r="G51" i="12" s="1"/>
  <c r="E50" i="12"/>
  <c r="C50" i="12"/>
  <c r="F50" i="12" s="1"/>
  <c r="G50" i="12" s="1"/>
  <c r="E49" i="12"/>
  <c r="C49" i="12"/>
  <c r="F49" i="12" s="1"/>
  <c r="G49" i="12" s="1"/>
  <c r="E48" i="12"/>
  <c r="C48" i="12"/>
  <c r="F48" i="12" s="1"/>
  <c r="G48" i="12" s="1"/>
  <c r="E47" i="12"/>
  <c r="C47" i="12"/>
  <c r="F47" i="12" s="1"/>
  <c r="G47" i="12" s="1"/>
  <c r="E46" i="12"/>
  <c r="C46" i="12"/>
  <c r="F46" i="12" s="1"/>
  <c r="G46" i="12" s="1"/>
  <c r="E45" i="12"/>
  <c r="C45" i="12"/>
  <c r="F45" i="12" s="1"/>
  <c r="G45" i="12" s="1"/>
  <c r="E44" i="12"/>
  <c r="C44" i="12"/>
  <c r="F44" i="12" s="1"/>
  <c r="G44" i="12" s="1"/>
  <c r="E43" i="12"/>
  <c r="C43" i="12"/>
  <c r="F43" i="12" s="1"/>
  <c r="G43" i="12" s="1"/>
  <c r="E42" i="12"/>
  <c r="C42" i="12"/>
  <c r="F42" i="12" s="1"/>
  <c r="G42" i="12" s="1"/>
  <c r="E41" i="12"/>
  <c r="C41" i="12"/>
  <c r="F41" i="12" s="1"/>
  <c r="G41" i="12" s="1"/>
  <c r="E40" i="12"/>
  <c r="C40" i="12"/>
  <c r="F40" i="12" s="1"/>
  <c r="G40" i="12" s="1"/>
  <c r="E39" i="12"/>
  <c r="C39" i="12"/>
  <c r="F39" i="12" s="1"/>
  <c r="G39" i="12" s="1"/>
  <c r="E38" i="12"/>
  <c r="C38" i="12"/>
  <c r="F38" i="12" s="1"/>
  <c r="G38" i="12" s="1"/>
  <c r="E37" i="12"/>
  <c r="C37" i="12"/>
  <c r="F37" i="12" s="1"/>
  <c r="G37" i="12" s="1"/>
  <c r="E36" i="12"/>
  <c r="C36" i="12"/>
  <c r="F36" i="12" s="1"/>
  <c r="G36" i="12" s="1"/>
  <c r="E35" i="12"/>
  <c r="C35" i="12"/>
  <c r="F35" i="12" s="1"/>
  <c r="G35" i="12" s="1"/>
  <c r="E34" i="12"/>
  <c r="C34" i="12"/>
  <c r="F34" i="12" s="1"/>
  <c r="G34" i="12" s="1"/>
  <c r="E33" i="12"/>
  <c r="C33" i="12"/>
  <c r="F33" i="12" s="1"/>
  <c r="G33" i="12" s="1"/>
  <c r="E32" i="12"/>
  <c r="C32" i="12"/>
  <c r="F32" i="12" s="1"/>
  <c r="G32" i="12" s="1"/>
  <c r="E31" i="12"/>
  <c r="C31" i="12"/>
  <c r="F31" i="12" s="1"/>
  <c r="G31" i="12" s="1"/>
  <c r="E30" i="12"/>
  <c r="C30" i="12"/>
  <c r="F30" i="12" s="1"/>
  <c r="G30" i="12" s="1"/>
  <c r="E29" i="12"/>
  <c r="C29" i="12"/>
  <c r="F29" i="12" s="1"/>
  <c r="G29" i="12" s="1"/>
  <c r="E28" i="12"/>
  <c r="C28" i="12"/>
  <c r="F28" i="12" s="1"/>
  <c r="G28" i="12" s="1"/>
  <c r="E27" i="12"/>
  <c r="C27" i="12"/>
  <c r="F27" i="12" s="1"/>
  <c r="G27" i="12" s="1"/>
  <c r="E26" i="12"/>
  <c r="C26" i="12"/>
  <c r="F26" i="12" s="1"/>
  <c r="G26" i="12" s="1"/>
  <c r="E25" i="12"/>
  <c r="C25" i="12"/>
  <c r="F25" i="12" s="1"/>
  <c r="G25" i="12" s="1"/>
  <c r="E24" i="12"/>
  <c r="C24" i="12"/>
  <c r="F24" i="12" s="1"/>
  <c r="G24" i="12" s="1"/>
  <c r="E23" i="12"/>
  <c r="C23" i="12"/>
  <c r="F23" i="12" s="1"/>
  <c r="G23" i="12" s="1"/>
  <c r="E22" i="12"/>
  <c r="C22" i="12"/>
  <c r="F22" i="12" s="1"/>
  <c r="G22" i="12" s="1"/>
  <c r="E21" i="12"/>
  <c r="C21" i="12"/>
  <c r="F21" i="12" s="1"/>
  <c r="G21" i="12" s="1"/>
  <c r="E20" i="12"/>
  <c r="C20" i="12"/>
  <c r="F20" i="12" s="1"/>
  <c r="G20" i="12" s="1"/>
  <c r="E19" i="12"/>
  <c r="C19" i="12"/>
  <c r="F19" i="12" s="1"/>
  <c r="G19" i="12" s="1"/>
  <c r="E18" i="12"/>
  <c r="C18" i="12"/>
  <c r="F18" i="12" s="1"/>
  <c r="G18" i="12" s="1"/>
  <c r="E17" i="12"/>
  <c r="C17" i="12"/>
  <c r="F17" i="12" s="1"/>
  <c r="G17" i="12" s="1"/>
  <c r="E16" i="12"/>
  <c r="C16" i="12"/>
  <c r="F16" i="12" s="1"/>
  <c r="G16" i="12" s="1"/>
  <c r="E15" i="12"/>
  <c r="C15" i="12"/>
  <c r="F15" i="12" s="1"/>
  <c r="G15" i="12" s="1"/>
  <c r="E14" i="12"/>
  <c r="C14" i="12"/>
  <c r="F14" i="12" s="1"/>
  <c r="G14" i="12" s="1"/>
  <c r="E13" i="12"/>
  <c r="C13" i="12"/>
  <c r="F13" i="12" s="1"/>
  <c r="G13" i="12" s="1"/>
  <c r="E12" i="12"/>
  <c r="C12" i="12"/>
  <c r="F12" i="12" s="1"/>
  <c r="G12" i="12" s="1"/>
  <c r="E11" i="12"/>
  <c r="C11" i="12"/>
  <c r="F11" i="12" s="1"/>
  <c r="G11" i="12" s="1"/>
  <c r="E10" i="12"/>
  <c r="C10" i="12"/>
  <c r="F10" i="12" s="1"/>
  <c r="G10" i="12" s="1"/>
  <c r="E9" i="12"/>
  <c r="C9" i="12"/>
  <c r="F9" i="12" s="1"/>
  <c r="G9" i="12" s="1"/>
  <c r="E8" i="12"/>
  <c r="C8" i="12"/>
  <c r="F8" i="12" s="1"/>
  <c r="G8" i="12" s="1"/>
  <c r="E7" i="12"/>
  <c r="C7" i="12"/>
  <c r="F7" i="12" s="1"/>
  <c r="G7" i="12" s="1"/>
  <c r="E6" i="12"/>
  <c r="C6" i="12"/>
  <c r="F6" i="12" s="1"/>
  <c r="G6" i="12" s="1"/>
  <c r="E5" i="12"/>
  <c r="C5" i="12"/>
  <c r="F5" i="12" s="1"/>
  <c r="G5" i="12" s="1"/>
  <c r="E4" i="12"/>
  <c r="E82" i="12" s="1"/>
  <c r="C4" i="12"/>
  <c r="F4" i="12" s="1"/>
  <c r="G4" i="12" s="1"/>
  <c r="C3" i="12"/>
  <c r="E2" i="12"/>
  <c r="F91" i="11"/>
  <c r="G89" i="11"/>
  <c r="B86" i="11"/>
  <c r="A85" i="11"/>
  <c r="H85" i="11" s="1"/>
  <c r="E84" i="11"/>
  <c r="E83" i="11" s="1"/>
  <c r="H83" i="11"/>
  <c r="D83" i="11"/>
  <c r="H82" i="11"/>
  <c r="H84" i="11" s="1"/>
  <c r="H86" i="11" s="1"/>
  <c r="E82" i="11"/>
  <c r="D82" i="11"/>
  <c r="B82" i="11"/>
  <c r="F81" i="11"/>
  <c r="G81" i="11" s="1"/>
  <c r="E81" i="11"/>
  <c r="C81" i="11"/>
  <c r="E80" i="11"/>
  <c r="C80" i="11"/>
  <c r="F80" i="11" s="1"/>
  <c r="G80" i="11" s="1"/>
  <c r="F79" i="11"/>
  <c r="G79" i="11" s="1"/>
  <c r="E79" i="11"/>
  <c r="C79" i="11"/>
  <c r="E78" i="11"/>
  <c r="C78" i="11"/>
  <c r="F78" i="11" s="1"/>
  <c r="G78" i="11" s="1"/>
  <c r="F77" i="11"/>
  <c r="G77" i="11" s="1"/>
  <c r="E77" i="11"/>
  <c r="C77" i="11"/>
  <c r="E76" i="11"/>
  <c r="C76" i="11"/>
  <c r="F76" i="11" s="1"/>
  <c r="G76" i="11" s="1"/>
  <c r="F75" i="11"/>
  <c r="G75" i="11" s="1"/>
  <c r="E75" i="11"/>
  <c r="C75" i="11"/>
  <c r="E74" i="11"/>
  <c r="C74" i="11"/>
  <c r="F74" i="11" s="1"/>
  <c r="G74" i="11" s="1"/>
  <c r="F73" i="11"/>
  <c r="G73" i="11" s="1"/>
  <c r="E73" i="11"/>
  <c r="C73" i="11"/>
  <c r="E72" i="11"/>
  <c r="C72" i="11"/>
  <c r="F72" i="11" s="1"/>
  <c r="G72" i="11" s="1"/>
  <c r="F71" i="11"/>
  <c r="G71" i="11" s="1"/>
  <c r="E71" i="11"/>
  <c r="C71" i="11"/>
  <c r="E70" i="11"/>
  <c r="C70" i="11"/>
  <c r="F70" i="11" s="1"/>
  <c r="G70" i="11" s="1"/>
  <c r="F69" i="11"/>
  <c r="G69" i="11" s="1"/>
  <c r="E69" i="11"/>
  <c r="C69" i="11"/>
  <c r="E68" i="11"/>
  <c r="C68" i="11"/>
  <c r="F68" i="11" s="1"/>
  <c r="G68" i="11" s="1"/>
  <c r="F67" i="11"/>
  <c r="G67" i="11" s="1"/>
  <c r="E67" i="11"/>
  <c r="C67" i="11"/>
  <c r="E66" i="11"/>
  <c r="C66" i="11"/>
  <c r="F66" i="11" s="1"/>
  <c r="G66" i="11" s="1"/>
  <c r="F65" i="11"/>
  <c r="G65" i="11" s="1"/>
  <c r="E65" i="11"/>
  <c r="C65" i="11"/>
  <c r="E64" i="11"/>
  <c r="C64" i="11"/>
  <c r="F64" i="11" s="1"/>
  <c r="G64" i="11" s="1"/>
  <c r="F63" i="11"/>
  <c r="G63" i="11" s="1"/>
  <c r="E63" i="11"/>
  <c r="C63" i="11"/>
  <c r="E62" i="11"/>
  <c r="C62" i="11"/>
  <c r="F62" i="11" s="1"/>
  <c r="G62" i="11" s="1"/>
  <c r="F61" i="11"/>
  <c r="G61" i="11" s="1"/>
  <c r="E61" i="11"/>
  <c r="C61" i="11"/>
  <c r="E60" i="11"/>
  <c r="C60" i="11"/>
  <c r="F60" i="11" s="1"/>
  <c r="G60" i="11" s="1"/>
  <c r="F59" i="11"/>
  <c r="G59" i="11" s="1"/>
  <c r="E59" i="11"/>
  <c r="C59" i="11"/>
  <c r="E58" i="11"/>
  <c r="C58" i="11"/>
  <c r="F58" i="11" s="1"/>
  <c r="G58" i="11" s="1"/>
  <c r="F57" i="11"/>
  <c r="G57" i="11" s="1"/>
  <c r="E57" i="11"/>
  <c r="C57" i="11"/>
  <c r="E56" i="11"/>
  <c r="C56" i="11"/>
  <c r="F56" i="11" s="1"/>
  <c r="G56" i="11" s="1"/>
  <c r="F55" i="11"/>
  <c r="G55" i="11" s="1"/>
  <c r="E55" i="11"/>
  <c r="C55" i="11"/>
  <c r="E54" i="11"/>
  <c r="C54" i="11"/>
  <c r="F54" i="11" s="1"/>
  <c r="G54" i="11" s="1"/>
  <c r="F53" i="11"/>
  <c r="G53" i="11" s="1"/>
  <c r="E53" i="11"/>
  <c r="C53" i="11"/>
  <c r="E52" i="11"/>
  <c r="C52" i="11"/>
  <c r="F52" i="11" s="1"/>
  <c r="G52" i="11" s="1"/>
  <c r="F51" i="11"/>
  <c r="G51" i="11" s="1"/>
  <c r="E51" i="11"/>
  <c r="C51" i="11"/>
  <c r="E50" i="11"/>
  <c r="C50" i="11"/>
  <c r="F50" i="11" s="1"/>
  <c r="G50" i="11" s="1"/>
  <c r="F49" i="11"/>
  <c r="G49" i="11" s="1"/>
  <c r="E49" i="11"/>
  <c r="C49" i="11"/>
  <c r="E48" i="11"/>
  <c r="C48" i="11"/>
  <c r="F48" i="11" s="1"/>
  <c r="G48" i="11" s="1"/>
  <c r="F47" i="11"/>
  <c r="G47" i="11" s="1"/>
  <c r="E47" i="11"/>
  <c r="C47" i="11"/>
  <c r="E46" i="11"/>
  <c r="C46" i="11"/>
  <c r="F46" i="11" s="1"/>
  <c r="G46" i="11" s="1"/>
  <c r="F45" i="11"/>
  <c r="G45" i="11" s="1"/>
  <c r="E45" i="11"/>
  <c r="C45" i="11"/>
  <c r="E44" i="11"/>
  <c r="C44" i="11"/>
  <c r="F44" i="11" s="1"/>
  <c r="G44" i="11" s="1"/>
  <c r="F43" i="11"/>
  <c r="G43" i="11" s="1"/>
  <c r="E43" i="11"/>
  <c r="C43" i="11"/>
  <c r="E42" i="11"/>
  <c r="C42" i="11"/>
  <c r="F42" i="11" s="1"/>
  <c r="G42" i="11" s="1"/>
  <c r="F41" i="11"/>
  <c r="G41" i="11" s="1"/>
  <c r="E41" i="11"/>
  <c r="C41" i="11"/>
  <c r="E40" i="11"/>
  <c r="C40" i="11"/>
  <c r="F40" i="11" s="1"/>
  <c r="G40" i="11" s="1"/>
  <c r="F39" i="11"/>
  <c r="G39" i="11" s="1"/>
  <c r="E39" i="11"/>
  <c r="C39" i="11"/>
  <c r="E38" i="11"/>
  <c r="C38" i="11"/>
  <c r="F38" i="11" s="1"/>
  <c r="G38" i="11" s="1"/>
  <c r="F37" i="11"/>
  <c r="G37" i="11" s="1"/>
  <c r="E37" i="11"/>
  <c r="C37" i="11"/>
  <c r="E36" i="11"/>
  <c r="C36" i="11"/>
  <c r="F36" i="11" s="1"/>
  <c r="G36" i="11" s="1"/>
  <c r="F35" i="11"/>
  <c r="G35" i="11" s="1"/>
  <c r="E35" i="11"/>
  <c r="C35" i="11"/>
  <c r="E34" i="11"/>
  <c r="C34" i="11"/>
  <c r="F34" i="11" s="1"/>
  <c r="G34" i="11" s="1"/>
  <c r="F33" i="11"/>
  <c r="G33" i="11" s="1"/>
  <c r="E33" i="11"/>
  <c r="C33" i="11"/>
  <c r="E32" i="11"/>
  <c r="C32" i="11"/>
  <c r="F32" i="11" s="1"/>
  <c r="G32" i="11" s="1"/>
  <c r="F31" i="11"/>
  <c r="G31" i="11" s="1"/>
  <c r="E31" i="11"/>
  <c r="C31" i="11"/>
  <c r="E30" i="11"/>
  <c r="C30" i="11"/>
  <c r="F30" i="11" s="1"/>
  <c r="G30" i="11" s="1"/>
  <c r="F29" i="11"/>
  <c r="G29" i="11" s="1"/>
  <c r="E29" i="11"/>
  <c r="C29" i="11"/>
  <c r="E28" i="11"/>
  <c r="C28" i="11"/>
  <c r="F28" i="11" s="1"/>
  <c r="G28" i="11" s="1"/>
  <c r="F27" i="11"/>
  <c r="G27" i="11" s="1"/>
  <c r="E27" i="11"/>
  <c r="C27" i="11"/>
  <c r="E26" i="11"/>
  <c r="C26" i="11"/>
  <c r="F26" i="11" s="1"/>
  <c r="G26" i="11" s="1"/>
  <c r="F25" i="11"/>
  <c r="G25" i="11" s="1"/>
  <c r="E25" i="11"/>
  <c r="C25" i="11"/>
  <c r="E24" i="11"/>
  <c r="C24" i="11"/>
  <c r="F24" i="11" s="1"/>
  <c r="G24" i="11" s="1"/>
  <c r="F23" i="11"/>
  <c r="G23" i="11" s="1"/>
  <c r="E23" i="11"/>
  <c r="C23" i="11"/>
  <c r="E22" i="11"/>
  <c r="C22" i="11"/>
  <c r="F22" i="11" s="1"/>
  <c r="G22" i="11" s="1"/>
  <c r="F21" i="11"/>
  <c r="G21" i="11" s="1"/>
  <c r="E21" i="11"/>
  <c r="C21" i="11"/>
  <c r="E20" i="11"/>
  <c r="C20" i="11"/>
  <c r="F20" i="11" s="1"/>
  <c r="G20" i="11" s="1"/>
  <c r="F19" i="11"/>
  <c r="G19" i="11" s="1"/>
  <c r="E19" i="11"/>
  <c r="C19" i="11"/>
  <c r="E18" i="11"/>
  <c r="C18" i="11"/>
  <c r="F18" i="11" s="1"/>
  <c r="G18" i="11" s="1"/>
  <c r="F17" i="11"/>
  <c r="G17" i="11" s="1"/>
  <c r="E17" i="11"/>
  <c r="C17" i="11"/>
  <c r="E16" i="11"/>
  <c r="C16" i="11"/>
  <c r="F16" i="11" s="1"/>
  <c r="G16" i="11" s="1"/>
  <c r="F15" i="11"/>
  <c r="G15" i="11" s="1"/>
  <c r="E15" i="11"/>
  <c r="C15" i="11"/>
  <c r="E14" i="11"/>
  <c r="C14" i="11"/>
  <c r="F14" i="11" s="1"/>
  <c r="G14" i="11" s="1"/>
  <c r="F13" i="11"/>
  <c r="G13" i="11" s="1"/>
  <c r="E13" i="11"/>
  <c r="C13" i="11"/>
  <c r="E12" i="11"/>
  <c r="C12" i="11"/>
  <c r="F12" i="11" s="1"/>
  <c r="G12" i="11" s="1"/>
  <c r="F11" i="11"/>
  <c r="G11" i="11" s="1"/>
  <c r="E11" i="11"/>
  <c r="C11" i="11"/>
  <c r="E10" i="11"/>
  <c r="C10" i="11"/>
  <c r="F10" i="11" s="1"/>
  <c r="G10" i="11" s="1"/>
  <c r="F9" i="11"/>
  <c r="G9" i="11" s="1"/>
  <c r="E9" i="11"/>
  <c r="C9" i="11"/>
  <c r="E8" i="11"/>
  <c r="C8" i="11"/>
  <c r="F8" i="11" s="1"/>
  <c r="G8" i="11" s="1"/>
  <c r="F7" i="11"/>
  <c r="G7" i="11" s="1"/>
  <c r="E7" i="11"/>
  <c r="C7" i="11"/>
  <c r="E6" i="11"/>
  <c r="C6" i="11"/>
  <c r="F6" i="11" s="1"/>
  <c r="G6" i="11" s="1"/>
  <c r="F5" i="11"/>
  <c r="G5" i="11" s="1"/>
  <c r="E5" i="11"/>
  <c r="C5" i="11"/>
  <c r="E4" i="11"/>
  <c r="C4" i="11"/>
  <c r="F4" i="11" s="1"/>
  <c r="G4" i="11" s="1"/>
  <c r="F3" i="11"/>
  <c r="C3" i="11"/>
  <c r="C82" i="11" s="1"/>
  <c r="E2" i="11"/>
  <c r="F92" i="11" s="1"/>
  <c r="F92" i="9"/>
  <c r="F91" i="9"/>
  <c r="G89" i="9"/>
  <c r="B86" i="9"/>
  <c r="C74" i="9" s="1"/>
  <c r="F74" i="9" s="1"/>
  <c r="H85" i="9"/>
  <c r="A85" i="9"/>
  <c r="E84" i="9"/>
  <c r="H83" i="9"/>
  <c r="E83" i="9"/>
  <c r="D83" i="9"/>
  <c r="H82" i="9"/>
  <c r="H84" i="9" s="1"/>
  <c r="H86" i="9" s="1"/>
  <c r="D82" i="9"/>
  <c r="B82" i="9"/>
  <c r="E81" i="9"/>
  <c r="E80" i="9"/>
  <c r="E79" i="9"/>
  <c r="E78" i="9"/>
  <c r="E77" i="9"/>
  <c r="E76" i="9"/>
  <c r="E75" i="9"/>
  <c r="E74" i="9"/>
  <c r="E73" i="9"/>
  <c r="E72" i="9"/>
  <c r="E71" i="9"/>
  <c r="C71" i="9"/>
  <c r="F71" i="9" s="1"/>
  <c r="E70" i="9"/>
  <c r="E69" i="9"/>
  <c r="E68" i="9"/>
  <c r="E67" i="9"/>
  <c r="E66" i="9"/>
  <c r="E65" i="9"/>
  <c r="E64" i="9"/>
  <c r="E63" i="9"/>
  <c r="C63" i="9"/>
  <c r="F63" i="9" s="1"/>
  <c r="E62" i="9"/>
  <c r="E61" i="9"/>
  <c r="E60" i="9"/>
  <c r="E59" i="9"/>
  <c r="E58" i="9"/>
  <c r="E57" i="9"/>
  <c r="E56" i="9"/>
  <c r="E55" i="9"/>
  <c r="C55" i="9"/>
  <c r="F55" i="9" s="1"/>
  <c r="E54" i="9"/>
  <c r="E53" i="9"/>
  <c r="E52" i="9"/>
  <c r="E51" i="9"/>
  <c r="E50" i="9"/>
  <c r="E49" i="9"/>
  <c r="E48" i="9"/>
  <c r="E47" i="9"/>
  <c r="C47" i="9"/>
  <c r="F47" i="9" s="1"/>
  <c r="E46" i="9"/>
  <c r="E45" i="9"/>
  <c r="E44" i="9"/>
  <c r="E43" i="9"/>
  <c r="E42" i="9"/>
  <c r="E41" i="9"/>
  <c r="E40" i="9"/>
  <c r="E39" i="9"/>
  <c r="C39" i="9"/>
  <c r="F39" i="9" s="1"/>
  <c r="E38" i="9"/>
  <c r="E37" i="9"/>
  <c r="E36" i="9"/>
  <c r="E35" i="9"/>
  <c r="E34" i="9"/>
  <c r="E33" i="9"/>
  <c r="E32" i="9"/>
  <c r="E31" i="9"/>
  <c r="C31" i="9"/>
  <c r="F31" i="9" s="1"/>
  <c r="E30" i="9"/>
  <c r="E29" i="9"/>
  <c r="E28" i="9"/>
  <c r="E27" i="9"/>
  <c r="E26" i="9"/>
  <c r="E25" i="9"/>
  <c r="E24" i="9"/>
  <c r="C24" i="9"/>
  <c r="F24" i="9" s="1"/>
  <c r="E23" i="9"/>
  <c r="C23" i="9"/>
  <c r="F23" i="9" s="1"/>
  <c r="E22" i="9"/>
  <c r="E21" i="9"/>
  <c r="E20" i="9"/>
  <c r="E19" i="9"/>
  <c r="E18" i="9"/>
  <c r="E17" i="9"/>
  <c r="G16" i="9"/>
  <c r="E16" i="9"/>
  <c r="C16" i="9"/>
  <c r="F16" i="9" s="1"/>
  <c r="E15" i="9"/>
  <c r="C15" i="9"/>
  <c r="F15" i="9" s="1"/>
  <c r="E14" i="9"/>
  <c r="E13" i="9"/>
  <c r="E12" i="9"/>
  <c r="E11" i="9"/>
  <c r="E10" i="9"/>
  <c r="E9" i="9"/>
  <c r="E8" i="9"/>
  <c r="C8" i="9"/>
  <c r="F8" i="9" s="1"/>
  <c r="E7" i="9"/>
  <c r="C7" i="9"/>
  <c r="F7" i="9" s="1"/>
  <c r="E6" i="9"/>
  <c r="E5" i="9"/>
  <c r="E4" i="9"/>
  <c r="C3" i="9"/>
  <c r="E2" i="9"/>
  <c r="G90" i="9" s="1"/>
  <c r="L91" i="8"/>
  <c r="L89" i="8"/>
  <c r="L4" i="8"/>
  <c r="L5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3" i="8"/>
  <c r="F91" i="8"/>
  <c r="G89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92" i="12" l="1"/>
  <c r="G90" i="12"/>
  <c r="C82" i="12"/>
  <c r="F3" i="12"/>
  <c r="F82" i="11"/>
  <c r="F83" i="11" s="1"/>
  <c r="F85" i="11" s="1"/>
  <c r="G3" i="11"/>
  <c r="G82" i="11" s="1"/>
  <c r="G83" i="11" s="1"/>
  <c r="G90" i="11"/>
  <c r="G55" i="9"/>
  <c r="G24" i="9"/>
  <c r="G7" i="9"/>
  <c r="G39" i="9"/>
  <c r="E82" i="9"/>
  <c r="G8" i="9"/>
  <c r="G31" i="9"/>
  <c r="G47" i="9"/>
  <c r="G63" i="9"/>
  <c r="G74" i="9"/>
  <c r="G15" i="9"/>
  <c r="G71" i="9"/>
  <c r="F3" i="9"/>
  <c r="G23" i="9"/>
  <c r="C20" i="9"/>
  <c r="F20" i="9" s="1"/>
  <c r="C44" i="9"/>
  <c r="F44" i="9" s="1"/>
  <c r="C52" i="9"/>
  <c r="F52" i="9" s="1"/>
  <c r="C60" i="9"/>
  <c r="F60" i="9" s="1"/>
  <c r="C68" i="9"/>
  <c r="F68" i="9" s="1"/>
  <c r="C76" i="9"/>
  <c r="F76" i="9" s="1"/>
  <c r="C12" i="9"/>
  <c r="F12" i="9" s="1"/>
  <c r="C57" i="9"/>
  <c r="F57" i="9" s="1"/>
  <c r="C73" i="9"/>
  <c r="F73" i="9" s="1"/>
  <c r="C6" i="9"/>
  <c r="F6" i="9" s="1"/>
  <c r="C14" i="9"/>
  <c r="F14" i="9" s="1"/>
  <c r="C22" i="9"/>
  <c r="F22" i="9" s="1"/>
  <c r="C30" i="9"/>
  <c r="F30" i="9" s="1"/>
  <c r="C38" i="9"/>
  <c r="F38" i="9" s="1"/>
  <c r="C46" i="9"/>
  <c r="F46" i="9" s="1"/>
  <c r="C54" i="9"/>
  <c r="F54" i="9" s="1"/>
  <c r="C62" i="9"/>
  <c r="F62" i="9" s="1"/>
  <c r="C70" i="9"/>
  <c r="F70" i="9" s="1"/>
  <c r="C78" i="9"/>
  <c r="F78" i="9" s="1"/>
  <c r="C79" i="9"/>
  <c r="F79" i="9" s="1"/>
  <c r="C4" i="9"/>
  <c r="F4" i="9" s="1"/>
  <c r="C28" i="9"/>
  <c r="F28" i="9" s="1"/>
  <c r="C36" i="9"/>
  <c r="F36" i="9" s="1"/>
  <c r="C9" i="9"/>
  <c r="F9" i="9" s="1"/>
  <c r="C17" i="9"/>
  <c r="F17" i="9" s="1"/>
  <c r="C25" i="9"/>
  <c r="F25" i="9" s="1"/>
  <c r="C33" i="9"/>
  <c r="F33" i="9" s="1"/>
  <c r="C41" i="9"/>
  <c r="F41" i="9" s="1"/>
  <c r="C49" i="9"/>
  <c r="F49" i="9" s="1"/>
  <c r="C65" i="9"/>
  <c r="F65" i="9" s="1"/>
  <c r="C81" i="9"/>
  <c r="F81" i="9" s="1"/>
  <c r="C11" i="9"/>
  <c r="F11" i="9" s="1"/>
  <c r="C19" i="9"/>
  <c r="F19" i="9" s="1"/>
  <c r="C27" i="9"/>
  <c r="F27" i="9" s="1"/>
  <c r="C35" i="9"/>
  <c r="F35" i="9" s="1"/>
  <c r="C43" i="9"/>
  <c r="F43" i="9" s="1"/>
  <c r="C51" i="9"/>
  <c r="F51" i="9" s="1"/>
  <c r="C59" i="9"/>
  <c r="F59" i="9" s="1"/>
  <c r="C67" i="9"/>
  <c r="F67" i="9" s="1"/>
  <c r="C75" i="9"/>
  <c r="F75" i="9" s="1"/>
  <c r="C72" i="9"/>
  <c r="F72" i="9" s="1"/>
  <c r="C5" i="9"/>
  <c r="F5" i="9" s="1"/>
  <c r="C13" i="9"/>
  <c r="F13" i="9" s="1"/>
  <c r="C21" i="9"/>
  <c r="F21" i="9" s="1"/>
  <c r="C29" i="9"/>
  <c r="F29" i="9" s="1"/>
  <c r="C37" i="9"/>
  <c r="F37" i="9" s="1"/>
  <c r="C45" i="9"/>
  <c r="F45" i="9" s="1"/>
  <c r="C53" i="9"/>
  <c r="F53" i="9" s="1"/>
  <c r="C61" i="9"/>
  <c r="F61" i="9" s="1"/>
  <c r="C69" i="9"/>
  <c r="F69" i="9" s="1"/>
  <c r="C77" i="9"/>
  <c r="F77" i="9" s="1"/>
  <c r="C32" i="9"/>
  <c r="F32" i="9" s="1"/>
  <c r="C40" i="9"/>
  <c r="F40" i="9" s="1"/>
  <c r="C48" i="9"/>
  <c r="F48" i="9" s="1"/>
  <c r="C56" i="9"/>
  <c r="F56" i="9" s="1"/>
  <c r="C64" i="9"/>
  <c r="F64" i="9" s="1"/>
  <c r="C80" i="9"/>
  <c r="F80" i="9" s="1"/>
  <c r="C10" i="9"/>
  <c r="F10" i="9" s="1"/>
  <c r="C18" i="9"/>
  <c r="F18" i="9" s="1"/>
  <c r="C26" i="9"/>
  <c r="F26" i="9" s="1"/>
  <c r="C34" i="9"/>
  <c r="F34" i="9" s="1"/>
  <c r="C42" i="9"/>
  <c r="F42" i="9" s="1"/>
  <c r="C50" i="9"/>
  <c r="F50" i="9" s="1"/>
  <c r="C58" i="9"/>
  <c r="F58" i="9" s="1"/>
  <c r="C66" i="9"/>
  <c r="F66" i="9" s="1"/>
  <c r="B86" i="8"/>
  <c r="C81" i="8" s="1"/>
  <c r="A85" i="8"/>
  <c r="H85" i="8" s="1"/>
  <c r="E84" i="8"/>
  <c r="E83" i="8" s="1"/>
  <c r="H83" i="8"/>
  <c r="D83" i="8"/>
  <c r="H82" i="8"/>
  <c r="D82" i="8"/>
  <c r="B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G60" i="8"/>
  <c r="E60" i="8"/>
  <c r="C60" i="8"/>
  <c r="E59" i="8"/>
  <c r="E58" i="8"/>
  <c r="C58" i="8"/>
  <c r="G58" i="8" s="1"/>
  <c r="E57" i="8"/>
  <c r="G56" i="8"/>
  <c r="E56" i="8"/>
  <c r="C56" i="8"/>
  <c r="E55" i="8"/>
  <c r="E54" i="8"/>
  <c r="C54" i="8"/>
  <c r="G54" i="8" s="1"/>
  <c r="E53" i="8"/>
  <c r="G52" i="8"/>
  <c r="E52" i="8"/>
  <c r="C52" i="8"/>
  <c r="E51" i="8"/>
  <c r="E50" i="8"/>
  <c r="C50" i="8"/>
  <c r="G50" i="8" s="1"/>
  <c r="E49" i="8"/>
  <c r="G48" i="8"/>
  <c r="E48" i="8"/>
  <c r="C48" i="8"/>
  <c r="E47" i="8"/>
  <c r="E46" i="8"/>
  <c r="C46" i="8"/>
  <c r="G46" i="8" s="1"/>
  <c r="E45" i="8"/>
  <c r="G44" i="8"/>
  <c r="E44" i="8"/>
  <c r="C44" i="8"/>
  <c r="E43" i="8"/>
  <c r="E42" i="8"/>
  <c r="C42" i="8"/>
  <c r="G42" i="8" s="1"/>
  <c r="E41" i="8"/>
  <c r="G40" i="8"/>
  <c r="E40" i="8"/>
  <c r="C40" i="8"/>
  <c r="E39" i="8"/>
  <c r="E38" i="8"/>
  <c r="C38" i="8"/>
  <c r="G38" i="8" s="1"/>
  <c r="E37" i="8"/>
  <c r="G36" i="8"/>
  <c r="E36" i="8"/>
  <c r="C36" i="8"/>
  <c r="E35" i="8"/>
  <c r="E34" i="8"/>
  <c r="C34" i="8"/>
  <c r="G34" i="8" s="1"/>
  <c r="E33" i="8"/>
  <c r="G32" i="8"/>
  <c r="E32" i="8"/>
  <c r="C32" i="8"/>
  <c r="E31" i="8"/>
  <c r="E30" i="8"/>
  <c r="C30" i="8"/>
  <c r="G30" i="8" s="1"/>
  <c r="E29" i="8"/>
  <c r="G28" i="8"/>
  <c r="E28" i="8"/>
  <c r="C28" i="8"/>
  <c r="E27" i="8"/>
  <c r="E26" i="8"/>
  <c r="C26" i="8"/>
  <c r="G26" i="8" s="1"/>
  <c r="E25" i="8"/>
  <c r="G24" i="8"/>
  <c r="E24" i="8"/>
  <c r="C24" i="8"/>
  <c r="E23" i="8"/>
  <c r="E22" i="8"/>
  <c r="C22" i="8"/>
  <c r="G22" i="8" s="1"/>
  <c r="E21" i="8"/>
  <c r="G20" i="8"/>
  <c r="E20" i="8"/>
  <c r="C20" i="8"/>
  <c r="E19" i="8"/>
  <c r="E18" i="8"/>
  <c r="C18" i="8"/>
  <c r="G18" i="8" s="1"/>
  <c r="E17" i="8"/>
  <c r="G16" i="8"/>
  <c r="E16" i="8"/>
  <c r="C16" i="8"/>
  <c r="E15" i="8"/>
  <c r="E14" i="8"/>
  <c r="C14" i="8"/>
  <c r="G14" i="8" s="1"/>
  <c r="E13" i="8"/>
  <c r="G12" i="8"/>
  <c r="E12" i="8"/>
  <c r="C12" i="8"/>
  <c r="E11" i="8"/>
  <c r="C11" i="8"/>
  <c r="G11" i="8" s="1"/>
  <c r="E10" i="8"/>
  <c r="C10" i="8"/>
  <c r="G10" i="8" s="1"/>
  <c r="E9" i="8"/>
  <c r="C9" i="8"/>
  <c r="G9" i="8" s="1"/>
  <c r="E8" i="8"/>
  <c r="C8" i="8"/>
  <c r="G8" i="8" s="1"/>
  <c r="E7" i="8"/>
  <c r="C7" i="8"/>
  <c r="G6" i="8"/>
  <c r="E6" i="8"/>
  <c r="C6" i="8"/>
  <c r="E5" i="8"/>
  <c r="C5" i="8"/>
  <c r="G5" i="8" s="1"/>
  <c r="G4" i="8"/>
  <c r="E4" i="8"/>
  <c r="C4" i="8"/>
  <c r="C3" i="8"/>
  <c r="F3" i="8" s="1"/>
  <c r="E2" i="8"/>
  <c r="F92" i="8" s="1"/>
  <c r="F82" i="12" l="1"/>
  <c r="F83" i="12" s="1"/>
  <c r="F85" i="12" s="1"/>
  <c r="G3" i="12"/>
  <c r="G82" i="12" s="1"/>
  <c r="G83" i="12" s="1"/>
  <c r="G50" i="9"/>
  <c r="G67" i="9"/>
  <c r="G46" i="9"/>
  <c r="G42" i="9"/>
  <c r="G59" i="9"/>
  <c r="G76" i="9"/>
  <c r="G34" i="9"/>
  <c r="G29" i="9"/>
  <c r="G51" i="9"/>
  <c r="G49" i="9"/>
  <c r="G4" i="9"/>
  <c r="G30" i="9"/>
  <c r="G68" i="9"/>
  <c r="G3" i="9"/>
  <c r="F82" i="9"/>
  <c r="F83" i="9" s="1"/>
  <c r="F85" i="9" s="1"/>
  <c r="G72" i="9"/>
  <c r="G81" i="9"/>
  <c r="G65" i="9"/>
  <c r="C82" i="9"/>
  <c r="G40" i="9"/>
  <c r="G26" i="9"/>
  <c r="G32" i="9"/>
  <c r="G21" i="9"/>
  <c r="G43" i="9"/>
  <c r="G41" i="9"/>
  <c r="G79" i="9"/>
  <c r="G22" i="9"/>
  <c r="G60" i="9"/>
  <c r="G80" i="9"/>
  <c r="G56" i="9"/>
  <c r="G36" i="9"/>
  <c r="G37" i="9"/>
  <c r="G28" i="9"/>
  <c r="G77" i="9"/>
  <c r="G13" i="9"/>
  <c r="G35" i="9"/>
  <c r="G33" i="9"/>
  <c r="G78" i="9"/>
  <c r="G14" i="9"/>
  <c r="G52" i="9"/>
  <c r="G61" i="9"/>
  <c r="G45" i="9"/>
  <c r="G12" i="9"/>
  <c r="G48" i="9"/>
  <c r="G38" i="9"/>
  <c r="G18" i="9"/>
  <c r="G10" i="9"/>
  <c r="G69" i="9"/>
  <c r="G5" i="9"/>
  <c r="G27" i="9"/>
  <c r="G25" i="9"/>
  <c r="G70" i="9"/>
  <c r="G6" i="9"/>
  <c r="G44" i="9"/>
  <c r="G66" i="9"/>
  <c r="G19" i="9"/>
  <c r="G17" i="9"/>
  <c r="G62" i="9"/>
  <c r="G73" i="9"/>
  <c r="G20" i="9"/>
  <c r="G58" i="9"/>
  <c r="G64" i="9"/>
  <c r="G53" i="9"/>
  <c r="G75" i="9"/>
  <c r="G11" i="9"/>
  <c r="G9" i="9"/>
  <c r="G54" i="9"/>
  <c r="G57" i="9"/>
  <c r="G7" i="8"/>
  <c r="G81" i="8"/>
  <c r="E82" i="8"/>
  <c r="H84" i="8"/>
  <c r="H86" i="8" s="1"/>
  <c r="G3" i="8"/>
  <c r="C62" i="8"/>
  <c r="G62" i="8" s="1"/>
  <c r="C64" i="8"/>
  <c r="G64" i="8" s="1"/>
  <c r="C66" i="8"/>
  <c r="G66" i="8" s="1"/>
  <c r="C68" i="8"/>
  <c r="G68" i="8" s="1"/>
  <c r="C70" i="8"/>
  <c r="G70" i="8" s="1"/>
  <c r="C72" i="8"/>
  <c r="G72" i="8" s="1"/>
  <c r="C74" i="8"/>
  <c r="G74" i="8" s="1"/>
  <c r="C76" i="8"/>
  <c r="G76" i="8" s="1"/>
  <c r="C78" i="8"/>
  <c r="G78" i="8" s="1"/>
  <c r="C80" i="8"/>
  <c r="G80" i="8" s="1"/>
  <c r="C13" i="8"/>
  <c r="G13" i="8" s="1"/>
  <c r="C15" i="8"/>
  <c r="G15" i="8" s="1"/>
  <c r="C17" i="8"/>
  <c r="G17" i="8" s="1"/>
  <c r="C19" i="8"/>
  <c r="G19" i="8" s="1"/>
  <c r="C21" i="8"/>
  <c r="G21" i="8" s="1"/>
  <c r="C23" i="8"/>
  <c r="G23" i="8" s="1"/>
  <c r="C25" i="8"/>
  <c r="G25" i="8" s="1"/>
  <c r="C27" i="8"/>
  <c r="G27" i="8" s="1"/>
  <c r="C29" i="8"/>
  <c r="G29" i="8" s="1"/>
  <c r="C31" i="8"/>
  <c r="G31" i="8" s="1"/>
  <c r="C33" i="8"/>
  <c r="G33" i="8" s="1"/>
  <c r="C35" i="8"/>
  <c r="G35" i="8" s="1"/>
  <c r="C37" i="8"/>
  <c r="G37" i="8" s="1"/>
  <c r="C39" i="8"/>
  <c r="G39" i="8" s="1"/>
  <c r="C41" i="8"/>
  <c r="G41" i="8" s="1"/>
  <c r="C43" i="8"/>
  <c r="G43" i="8" s="1"/>
  <c r="C45" i="8"/>
  <c r="G45" i="8" s="1"/>
  <c r="C47" i="8"/>
  <c r="G47" i="8" s="1"/>
  <c r="C49" i="8"/>
  <c r="G49" i="8" s="1"/>
  <c r="C51" i="8"/>
  <c r="G51" i="8" s="1"/>
  <c r="C53" i="8"/>
  <c r="G53" i="8" s="1"/>
  <c r="C55" i="8"/>
  <c r="G55" i="8" s="1"/>
  <c r="C57" i="8"/>
  <c r="G57" i="8" s="1"/>
  <c r="C59" i="8"/>
  <c r="G59" i="8" s="1"/>
  <c r="C61" i="8"/>
  <c r="G61" i="8" s="1"/>
  <c r="C63" i="8"/>
  <c r="G63" i="8" s="1"/>
  <c r="C65" i="8"/>
  <c r="G65" i="8" s="1"/>
  <c r="C67" i="8"/>
  <c r="G67" i="8" s="1"/>
  <c r="C69" i="8"/>
  <c r="G69" i="8" s="1"/>
  <c r="C71" i="8"/>
  <c r="G71" i="8" s="1"/>
  <c r="C73" i="8"/>
  <c r="G73" i="8" s="1"/>
  <c r="C75" i="8"/>
  <c r="G75" i="8" s="1"/>
  <c r="C77" i="8"/>
  <c r="G77" i="8" s="1"/>
  <c r="C79" i="8"/>
  <c r="G79" i="8" s="1"/>
  <c r="G90" i="8"/>
  <c r="F91" i="7"/>
  <c r="G89" i="7"/>
  <c r="B86" i="7"/>
  <c r="C80" i="7" s="1"/>
  <c r="F80" i="7" s="1"/>
  <c r="G80" i="7" s="1"/>
  <c r="A85" i="7"/>
  <c r="H85" i="7" s="1"/>
  <c r="E84" i="7"/>
  <c r="H83" i="7"/>
  <c r="E83" i="7"/>
  <c r="D83" i="7"/>
  <c r="H82" i="7"/>
  <c r="H84" i="7" s="1"/>
  <c r="D82" i="7"/>
  <c r="B82" i="7"/>
  <c r="E81" i="7"/>
  <c r="E80" i="7"/>
  <c r="E79" i="7"/>
  <c r="C79" i="7"/>
  <c r="F79" i="7" s="1"/>
  <c r="G79" i="7" s="1"/>
  <c r="E78" i="7"/>
  <c r="C78" i="7"/>
  <c r="F78" i="7" s="1"/>
  <c r="G78" i="7" s="1"/>
  <c r="E77" i="7"/>
  <c r="F76" i="7"/>
  <c r="G76" i="7" s="1"/>
  <c r="E76" i="7"/>
  <c r="C76" i="7"/>
  <c r="E75" i="7"/>
  <c r="C75" i="7"/>
  <c r="F75" i="7" s="1"/>
  <c r="G75" i="7" s="1"/>
  <c r="E74" i="7"/>
  <c r="C74" i="7"/>
  <c r="F74" i="7" s="1"/>
  <c r="G74" i="7" s="1"/>
  <c r="E73" i="7"/>
  <c r="F72" i="7"/>
  <c r="G72" i="7" s="1"/>
  <c r="E72" i="7"/>
  <c r="C72" i="7"/>
  <c r="E71" i="7"/>
  <c r="C71" i="7"/>
  <c r="F71" i="7" s="1"/>
  <c r="G71" i="7" s="1"/>
  <c r="E70" i="7"/>
  <c r="C70" i="7"/>
  <c r="F70" i="7" s="1"/>
  <c r="G70" i="7" s="1"/>
  <c r="E69" i="7"/>
  <c r="F68" i="7"/>
  <c r="G68" i="7" s="1"/>
  <c r="E68" i="7"/>
  <c r="C68" i="7"/>
  <c r="E67" i="7"/>
  <c r="C67" i="7"/>
  <c r="F67" i="7" s="1"/>
  <c r="G67" i="7" s="1"/>
  <c r="E66" i="7"/>
  <c r="C66" i="7"/>
  <c r="F66" i="7" s="1"/>
  <c r="G66" i="7" s="1"/>
  <c r="E65" i="7"/>
  <c r="F64" i="7"/>
  <c r="E64" i="7"/>
  <c r="C64" i="7"/>
  <c r="E63" i="7"/>
  <c r="C63" i="7"/>
  <c r="F63" i="7" s="1"/>
  <c r="G63" i="7" s="1"/>
  <c r="E62" i="7"/>
  <c r="C62" i="7"/>
  <c r="F62" i="7" s="1"/>
  <c r="G62" i="7" s="1"/>
  <c r="E61" i="7"/>
  <c r="F60" i="7"/>
  <c r="E60" i="7"/>
  <c r="C60" i="7"/>
  <c r="E59" i="7"/>
  <c r="C59" i="7"/>
  <c r="F59" i="7" s="1"/>
  <c r="G59" i="7" s="1"/>
  <c r="E58" i="7"/>
  <c r="C58" i="7"/>
  <c r="F58" i="7" s="1"/>
  <c r="G58" i="7" s="1"/>
  <c r="E57" i="7"/>
  <c r="F56" i="7"/>
  <c r="E56" i="7"/>
  <c r="C56" i="7"/>
  <c r="E55" i="7"/>
  <c r="C55" i="7"/>
  <c r="F55" i="7" s="1"/>
  <c r="G55" i="7" s="1"/>
  <c r="E54" i="7"/>
  <c r="C54" i="7"/>
  <c r="F54" i="7" s="1"/>
  <c r="G54" i="7" s="1"/>
  <c r="E53" i="7"/>
  <c r="F52" i="7"/>
  <c r="E52" i="7"/>
  <c r="C52" i="7"/>
  <c r="E51" i="7"/>
  <c r="C51" i="7"/>
  <c r="F51" i="7" s="1"/>
  <c r="G51" i="7" s="1"/>
  <c r="E50" i="7"/>
  <c r="C50" i="7"/>
  <c r="F50" i="7" s="1"/>
  <c r="G50" i="7" s="1"/>
  <c r="E49" i="7"/>
  <c r="F48" i="7"/>
  <c r="E48" i="7"/>
  <c r="C48" i="7"/>
  <c r="E47" i="7"/>
  <c r="C47" i="7"/>
  <c r="F47" i="7" s="1"/>
  <c r="G47" i="7" s="1"/>
  <c r="E46" i="7"/>
  <c r="C46" i="7"/>
  <c r="F46" i="7" s="1"/>
  <c r="G46" i="7" s="1"/>
  <c r="E45" i="7"/>
  <c r="F44" i="7"/>
  <c r="E44" i="7"/>
  <c r="C44" i="7"/>
  <c r="E43" i="7"/>
  <c r="C43" i="7"/>
  <c r="F43" i="7" s="1"/>
  <c r="G43" i="7" s="1"/>
  <c r="E42" i="7"/>
  <c r="C42" i="7"/>
  <c r="F42" i="7" s="1"/>
  <c r="G42" i="7" s="1"/>
  <c r="E41" i="7"/>
  <c r="F40" i="7"/>
  <c r="E40" i="7"/>
  <c r="C40" i="7"/>
  <c r="E39" i="7"/>
  <c r="C39" i="7"/>
  <c r="F39" i="7" s="1"/>
  <c r="G39" i="7" s="1"/>
  <c r="E38" i="7"/>
  <c r="C38" i="7"/>
  <c r="F38" i="7" s="1"/>
  <c r="G38" i="7" s="1"/>
  <c r="E37" i="7"/>
  <c r="F36" i="7"/>
  <c r="E36" i="7"/>
  <c r="C36" i="7"/>
  <c r="E35" i="7"/>
  <c r="C35" i="7"/>
  <c r="F35" i="7" s="1"/>
  <c r="G35" i="7" s="1"/>
  <c r="E34" i="7"/>
  <c r="C34" i="7"/>
  <c r="F34" i="7" s="1"/>
  <c r="G34" i="7" s="1"/>
  <c r="E33" i="7"/>
  <c r="F32" i="7"/>
  <c r="E32" i="7"/>
  <c r="C32" i="7"/>
  <c r="E31" i="7"/>
  <c r="C31" i="7"/>
  <c r="F31" i="7" s="1"/>
  <c r="G31" i="7" s="1"/>
  <c r="E30" i="7"/>
  <c r="C30" i="7"/>
  <c r="F30" i="7" s="1"/>
  <c r="G30" i="7" s="1"/>
  <c r="E29" i="7"/>
  <c r="F28" i="7"/>
  <c r="E28" i="7"/>
  <c r="C28" i="7"/>
  <c r="E27" i="7"/>
  <c r="C27" i="7"/>
  <c r="F27" i="7" s="1"/>
  <c r="G27" i="7" s="1"/>
  <c r="E26" i="7"/>
  <c r="C26" i="7"/>
  <c r="F26" i="7" s="1"/>
  <c r="G26" i="7" s="1"/>
  <c r="E25" i="7"/>
  <c r="F24" i="7"/>
  <c r="E24" i="7"/>
  <c r="C24" i="7"/>
  <c r="E23" i="7"/>
  <c r="C23" i="7"/>
  <c r="F23" i="7" s="1"/>
  <c r="G23" i="7" s="1"/>
  <c r="E22" i="7"/>
  <c r="C22" i="7"/>
  <c r="F22" i="7" s="1"/>
  <c r="G22" i="7" s="1"/>
  <c r="E21" i="7"/>
  <c r="F20" i="7"/>
  <c r="E20" i="7"/>
  <c r="C20" i="7"/>
  <c r="E19" i="7"/>
  <c r="C19" i="7"/>
  <c r="F19" i="7" s="1"/>
  <c r="G19" i="7" s="1"/>
  <c r="E18" i="7"/>
  <c r="C18" i="7"/>
  <c r="F18" i="7" s="1"/>
  <c r="G18" i="7" s="1"/>
  <c r="E17" i="7"/>
  <c r="F16" i="7"/>
  <c r="E16" i="7"/>
  <c r="C16" i="7"/>
  <c r="E15" i="7"/>
  <c r="C15" i="7"/>
  <c r="F15" i="7" s="1"/>
  <c r="G15" i="7" s="1"/>
  <c r="E14" i="7"/>
  <c r="C14" i="7"/>
  <c r="F14" i="7" s="1"/>
  <c r="G14" i="7" s="1"/>
  <c r="E13" i="7"/>
  <c r="F12" i="7"/>
  <c r="E12" i="7"/>
  <c r="C12" i="7"/>
  <c r="E11" i="7"/>
  <c r="C11" i="7"/>
  <c r="F11" i="7" s="1"/>
  <c r="G11" i="7" s="1"/>
  <c r="E10" i="7"/>
  <c r="C10" i="7"/>
  <c r="F10" i="7" s="1"/>
  <c r="G10" i="7" s="1"/>
  <c r="E9" i="7"/>
  <c r="F8" i="7"/>
  <c r="E8" i="7"/>
  <c r="C8" i="7"/>
  <c r="E7" i="7"/>
  <c r="C7" i="7"/>
  <c r="F7" i="7" s="1"/>
  <c r="G7" i="7" s="1"/>
  <c r="E6" i="7"/>
  <c r="C6" i="7"/>
  <c r="F6" i="7" s="1"/>
  <c r="G6" i="7" s="1"/>
  <c r="E5" i="7"/>
  <c r="F4" i="7"/>
  <c r="E4" i="7"/>
  <c r="E82" i="7" s="1"/>
  <c r="C4" i="7"/>
  <c r="C3" i="7"/>
  <c r="F3" i="7" s="1"/>
  <c r="E2" i="7"/>
  <c r="F92" i="7" s="1"/>
  <c r="G82" i="9" l="1"/>
  <c r="G83" i="9" s="1"/>
  <c r="G82" i="8"/>
  <c r="G83" i="8" s="1"/>
  <c r="F82" i="8"/>
  <c r="F83" i="8" s="1"/>
  <c r="F85" i="8" s="1"/>
  <c r="C82" i="8"/>
  <c r="G4" i="7"/>
  <c r="G12" i="7"/>
  <c r="G16" i="7"/>
  <c r="G20" i="7"/>
  <c r="G28" i="7"/>
  <c r="G32" i="7"/>
  <c r="G36" i="7"/>
  <c r="G40" i="7"/>
  <c r="G44" i="7"/>
  <c r="G48" i="7"/>
  <c r="G52" i="7"/>
  <c r="G56" i="7"/>
  <c r="G60" i="7"/>
  <c r="G64" i="7"/>
  <c r="C5" i="7"/>
  <c r="F5" i="7" s="1"/>
  <c r="G5" i="7" s="1"/>
  <c r="C9" i="7"/>
  <c r="F9" i="7" s="1"/>
  <c r="G9" i="7" s="1"/>
  <c r="C13" i="7"/>
  <c r="F13" i="7" s="1"/>
  <c r="G13" i="7" s="1"/>
  <c r="C17" i="7"/>
  <c r="F17" i="7" s="1"/>
  <c r="G17" i="7" s="1"/>
  <c r="C21" i="7"/>
  <c r="F21" i="7" s="1"/>
  <c r="G21" i="7" s="1"/>
  <c r="C25" i="7"/>
  <c r="F25" i="7" s="1"/>
  <c r="G25" i="7" s="1"/>
  <c r="C29" i="7"/>
  <c r="F29" i="7" s="1"/>
  <c r="G29" i="7" s="1"/>
  <c r="C33" i="7"/>
  <c r="F33" i="7" s="1"/>
  <c r="G33" i="7" s="1"/>
  <c r="C37" i="7"/>
  <c r="F37" i="7" s="1"/>
  <c r="G37" i="7" s="1"/>
  <c r="C41" i="7"/>
  <c r="F41" i="7" s="1"/>
  <c r="G41" i="7" s="1"/>
  <c r="C45" i="7"/>
  <c r="F45" i="7" s="1"/>
  <c r="G45" i="7" s="1"/>
  <c r="C49" i="7"/>
  <c r="F49" i="7" s="1"/>
  <c r="G49" i="7" s="1"/>
  <c r="C53" i="7"/>
  <c r="F53" i="7" s="1"/>
  <c r="G53" i="7" s="1"/>
  <c r="C57" i="7"/>
  <c r="F57" i="7" s="1"/>
  <c r="G57" i="7" s="1"/>
  <c r="C61" i="7"/>
  <c r="F61" i="7" s="1"/>
  <c r="G61" i="7" s="1"/>
  <c r="C65" i="7"/>
  <c r="F65" i="7" s="1"/>
  <c r="G65" i="7" s="1"/>
  <c r="C69" i="7"/>
  <c r="F69" i="7" s="1"/>
  <c r="G69" i="7" s="1"/>
  <c r="C73" i="7"/>
  <c r="F73" i="7" s="1"/>
  <c r="G73" i="7" s="1"/>
  <c r="C77" i="7"/>
  <c r="F77" i="7" s="1"/>
  <c r="G77" i="7" s="1"/>
  <c r="C81" i="7"/>
  <c r="F81" i="7" s="1"/>
  <c r="G81" i="7" s="1"/>
  <c r="C82" i="7"/>
  <c r="G8" i="7"/>
  <c r="G24" i="7"/>
  <c r="H86" i="7"/>
  <c r="G3" i="7"/>
  <c r="G82" i="7" s="1"/>
  <c r="G83" i="7" s="1"/>
  <c r="G90" i="7"/>
  <c r="F82" i="7" l="1"/>
  <c r="F83" i="7" s="1"/>
  <c r="F8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Eugenija Alibegovic</author>
  </authors>
  <commentList>
    <comment ref="D1" authorId="0" shapeId="0" xr:uid="{96C603B3-27BC-4592-A66E-EB307B1F60A2}">
      <text>
        <r>
          <rPr>
            <b/>
            <sz val="8"/>
            <color indexed="81"/>
            <rFont val="Tahoma"/>
            <family val="2"/>
          </rPr>
          <t>Galina Berezhanskaya:</t>
        </r>
        <r>
          <rPr>
            <sz val="8"/>
            <color indexed="81"/>
            <rFont val="Tahoma"/>
            <family val="2"/>
          </rPr>
          <t xml:space="preserve">
Increase 45%
</t>
        </r>
      </text>
    </comment>
  </commentList>
</comments>
</file>

<file path=xl/sharedStrings.xml><?xml version="1.0" encoding="utf-8"?>
<sst xmlns="http://schemas.openxmlformats.org/spreadsheetml/2006/main" count="505" uniqueCount="33">
  <si>
    <t>Unit</t>
  </si>
  <si>
    <t>% of ownership</t>
  </si>
  <si>
    <t>Adjusted % w/o Unit 101</t>
  </si>
  <si>
    <t>2013 Parking</t>
  </si>
  <si>
    <t>2024 Parking</t>
  </si>
  <si>
    <t>Monthly Assessment 2024</t>
  </si>
  <si>
    <t>Monthly Assessment + Parking        2024</t>
  </si>
  <si>
    <t>Note</t>
  </si>
  <si>
    <t>N/A</t>
  </si>
  <si>
    <t>coupon</t>
  </si>
  <si>
    <t>EFT</t>
  </si>
  <si>
    <t>Total</t>
  </si>
  <si>
    <t>Total X 12</t>
  </si>
  <si>
    <t>w/o unit 101</t>
  </si>
  <si>
    <t>coupons</t>
  </si>
  <si>
    <t>unit count</t>
  </si>
  <si>
    <t>% w/o Unit 101</t>
  </si>
  <si>
    <t>DR</t>
  </si>
  <si>
    <t>CR</t>
  </si>
  <si>
    <t>Unit 101 Assessment</t>
  </si>
  <si>
    <t>Unit 101 Parking</t>
  </si>
  <si>
    <t>2023 Parking</t>
  </si>
  <si>
    <t>Monthly Assessment 2023</t>
  </si>
  <si>
    <t>Monthly Assessment + Parking        2023</t>
  </si>
  <si>
    <t>2022 Parking</t>
  </si>
  <si>
    <t>Monthly Assessment 2022</t>
  </si>
  <si>
    <t>Monthly Assessment + Parking        2022</t>
  </si>
  <si>
    <t>2021 Parking</t>
  </si>
  <si>
    <t>Monthly Assessment 2021</t>
  </si>
  <si>
    <t>Monthly Assessment + Parking        2021</t>
  </si>
  <si>
    <t>2020 Parking</t>
  </si>
  <si>
    <t>Monthly Assessment 2020</t>
  </si>
  <si>
    <t>Monthly Assessment + Parking  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</si>
</sst>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0000"/>
    <numFmt numFmtId="165" formatCode="0.000000"/>
    <numFmt numFmtId="166" formatCode="0.0000000000000000"/>
  </numFmts>
  <fonts count="11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i/>
      <sz val="10"/>
      <color rgb="FF0070C0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5" fontId="1" fillId="2" borderId="1" xfId="0" applyNumberFormat="1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/>
    <xf numFmtId="4" fontId="0" fillId="0" borderId="1" xfId="0" applyNumberFormat="1" applyBorder="1"/>
    <xf numFmtId="44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2" borderId="1" xfId="0" applyNumberFormat="1" applyFont="1" applyFill="1" applyBorder="1"/>
    <xf numFmtId="4" fontId="1" fillId="0" borderId="1" xfId="0" applyNumberFormat="1" applyFont="1" applyBorder="1"/>
    <xf numFmtId="44" fontId="1" fillId="0" borderId="1" xfId="0" applyNumberFormat="1" applyFont="1" applyBorder="1"/>
    <xf numFmtId="4" fontId="1" fillId="2" borderId="1" xfId="0" applyNumberFormat="1" applyFont="1" applyFill="1" applyBorder="1"/>
    <xf numFmtId="165" fontId="2" fillId="2" borderId="1" xfId="0" applyNumberFormat="1" applyFont="1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165" fontId="0" fillId="2" borderId="0" xfId="0" applyNumberFormat="1" applyFill="1"/>
    <xf numFmtId="0" fontId="6" fillId="0" borderId="0" xfId="0" applyFont="1"/>
    <xf numFmtId="44" fontId="0" fillId="0" borderId="0" xfId="0" applyNumberFormat="1" applyAlignment="1">
      <alignment horizontal="right"/>
    </xf>
    <xf numFmtId="4" fontId="7" fillId="0" borderId="0" xfId="0" applyNumberFormat="1" applyFont="1" applyAlignment="1">
      <alignment horizontal="center"/>
    </xf>
    <xf numFmtId="44" fontId="6" fillId="0" borderId="0" xfId="0" applyNumberFormat="1" applyFont="1" applyAlignment="1">
      <alignment horizontal="right"/>
    </xf>
    <xf numFmtId="0" fontId="6" fillId="0" borderId="1" xfId="0" applyFont="1" applyBorder="1"/>
    <xf numFmtId="0" fontId="0" fillId="0" borderId="2" xfId="0" applyBorder="1" applyAlignment="1">
      <alignment horizontal="center"/>
    </xf>
    <xf numFmtId="4" fontId="8" fillId="0" borderId="1" xfId="0" applyNumberFormat="1" applyFont="1" applyBorder="1"/>
    <xf numFmtId="44" fontId="9" fillId="0" borderId="1" xfId="0" applyNumberFormat="1" applyFont="1" applyBorder="1"/>
    <xf numFmtId="4" fontId="9" fillId="0" borderId="1" xfId="0" applyNumberFormat="1" applyFont="1" applyBorder="1"/>
    <xf numFmtId="4" fontId="9" fillId="0" borderId="0" xfId="0" applyNumberFormat="1" applyFont="1"/>
    <xf numFmtId="0" fontId="6" fillId="3" borderId="1" xfId="0" applyFont="1" applyFill="1" applyBorder="1" applyAlignment="1">
      <alignment horizontal="right"/>
    </xf>
    <xf numFmtId="166" fontId="0" fillId="0" borderId="0" xfId="0" applyNumberFormat="1"/>
    <xf numFmtId="44" fontId="0" fillId="0" borderId="0" xfId="0" applyNumberFormat="1"/>
    <xf numFmtId="0" fontId="1" fillId="4" borderId="1" xfId="0" applyFont="1" applyFill="1" applyBorder="1" applyAlignment="1">
      <alignment horizontal="center" wrapText="1"/>
    </xf>
    <xf numFmtId="44" fontId="0" fillId="4" borderId="1" xfId="0" applyNumberFormat="1" applyFill="1" applyBorder="1"/>
    <xf numFmtId="4" fontId="1" fillId="4" borderId="1" xfId="0" applyNumberFormat="1" applyFont="1" applyFill="1" applyBorder="1"/>
    <xf numFmtId="44" fontId="1" fillId="4" borderId="1" xfId="0" applyNumberFormat="1" applyFont="1" applyFill="1" applyBorder="1"/>
    <xf numFmtId="0" fontId="1" fillId="4" borderId="1" xfId="0" applyFont="1" applyFill="1" applyBorder="1"/>
    <xf numFmtId="44" fontId="3" fillId="4" borderId="1" xfId="0" applyNumberFormat="1" applyFont="1" applyFill="1" applyBorder="1" applyAlignment="1">
      <alignment horizontal="left"/>
    </xf>
    <xf numFmtId="0" fontId="0" fillId="4" borderId="0" xfId="0" applyFill="1"/>
    <xf numFmtId="44" fontId="0" fillId="4" borderId="0" xfId="0" applyNumberFormat="1" applyFill="1"/>
    <xf numFmtId="0" fontId="6" fillId="0" borderId="1" xfId="0" applyFont="1" applyBorder="1" applyAlignment="1">
      <alignment horizontal="center"/>
    </xf>
    <xf numFmtId="165" fontId="6" fillId="2" borderId="1" xfId="0" applyNumberFormat="1" applyFont="1" applyFill="1" applyBorder="1"/>
    <xf numFmtId="44" fontId="6" fillId="4" borderId="1" xfId="0" applyNumberFormat="1" applyFont="1" applyFill="1" applyBorder="1"/>
    <xf numFmtId="4" fontId="6" fillId="0" borderId="1" xfId="0" applyNumberFormat="1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F9763-B999-477C-976A-80D908895389}">
  <dimension ref="A1:M792"/>
  <sheetViews>
    <sheetView tabSelected="1" zoomScale="200" zoomScaleNormal="2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Q80" sqref="Q80"/>
    </sheetView>
  </sheetViews>
  <sheetFormatPr baseColWidth="10" defaultColWidth="8.83203125" defaultRowHeight="13" x14ac:dyDescent="0.15"/>
  <cols>
    <col min="1" max="1" width="16.33203125" style="18" bestFit="1" customWidth="1"/>
    <col min="2" max="2" width="12.6640625" style="51" customWidth="1"/>
    <col min="3" max="3" width="14.33203125" style="21" customWidth="1"/>
    <col min="4" max="4" width="13.33203125" style="41" hidden="1" customWidth="1"/>
    <col min="5" max="5" width="13.33203125" customWidth="1"/>
    <col min="6" max="6" width="12.83203125" style="19" customWidth="1"/>
    <col min="7" max="7" width="14.6640625" style="19" customWidth="1"/>
    <col min="8" max="8" width="0" hidden="1" customWidth="1"/>
    <col min="9" max="9" width="9" hidden="1" customWidth="1"/>
    <col min="10" max="10" width="11.6640625" hidden="1" customWidth="1"/>
  </cols>
  <sheetData>
    <row r="1" spans="1:12" s="5" customFormat="1" ht="54" customHeight="1" x14ac:dyDescent="0.15">
      <c r="A1" s="1" t="s">
        <v>0</v>
      </c>
      <c r="B1" s="2" t="s">
        <v>1</v>
      </c>
      <c r="C1" s="3" t="s">
        <v>2</v>
      </c>
      <c r="D1" s="35" t="s">
        <v>3</v>
      </c>
      <c r="E1" s="1" t="s">
        <v>4</v>
      </c>
      <c r="F1" s="4" t="s">
        <v>5</v>
      </c>
      <c r="G1" s="4" t="s">
        <v>6</v>
      </c>
      <c r="H1" s="4" t="s">
        <v>7</v>
      </c>
    </row>
    <row r="2" spans="1:12" x14ac:dyDescent="0.1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8</v>
      </c>
    </row>
    <row r="3" spans="1:12" x14ac:dyDescent="0.1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9</v>
      </c>
      <c r="L3" s="52"/>
    </row>
    <row r="4" spans="1:12" x14ac:dyDescent="0.1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9</v>
      </c>
      <c r="L4" s="52"/>
    </row>
    <row r="5" spans="1:12" x14ac:dyDescent="0.1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9</v>
      </c>
      <c r="L5" s="52"/>
    </row>
    <row r="6" spans="1:12" x14ac:dyDescent="0.1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9</v>
      </c>
      <c r="L6" s="52"/>
    </row>
    <row r="7" spans="1:12" x14ac:dyDescent="0.1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9</v>
      </c>
      <c r="L7" s="52"/>
    </row>
    <row r="8" spans="1:12" x14ac:dyDescent="0.1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9</v>
      </c>
      <c r="L8" s="52"/>
    </row>
    <row r="9" spans="1:12" x14ac:dyDescent="0.1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9</v>
      </c>
      <c r="L9" s="52"/>
    </row>
    <row r="10" spans="1:12" x14ac:dyDescent="0.1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9</v>
      </c>
      <c r="L10" s="52"/>
    </row>
    <row r="11" spans="1:12" x14ac:dyDescent="0.1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9</v>
      </c>
      <c r="L11" s="52"/>
    </row>
    <row r="12" spans="1:12" x14ac:dyDescent="0.1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9</v>
      </c>
      <c r="L12" s="52"/>
    </row>
    <row r="13" spans="1:12" x14ac:dyDescent="0.1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9</v>
      </c>
      <c r="L13" s="52"/>
    </row>
    <row r="14" spans="1:12" x14ac:dyDescent="0.1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10</v>
      </c>
      <c r="L14" s="52"/>
    </row>
    <row r="15" spans="1:12" x14ac:dyDescent="0.1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10</v>
      </c>
      <c r="L15" s="52"/>
    </row>
    <row r="16" spans="1:12" x14ac:dyDescent="0.1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9</v>
      </c>
      <c r="L16" s="52"/>
    </row>
    <row r="17" spans="1:12" x14ac:dyDescent="0.1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10</v>
      </c>
      <c r="L17" s="52"/>
    </row>
    <row r="18" spans="1:12" x14ac:dyDescent="0.1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10</v>
      </c>
      <c r="L18" s="52"/>
    </row>
    <row r="19" spans="1:12" x14ac:dyDescent="0.1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9</v>
      </c>
      <c r="L19" s="52"/>
    </row>
    <row r="20" spans="1:12" x14ac:dyDescent="0.1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10</v>
      </c>
      <c r="L20" s="52"/>
    </row>
    <row r="21" spans="1:12" x14ac:dyDescent="0.1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9</v>
      </c>
      <c r="L21" s="52"/>
    </row>
    <row r="22" spans="1:12" x14ac:dyDescent="0.1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10</v>
      </c>
      <c r="L22" s="52"/>
    </row>
    <row r="23" spans="1:12" x14ac:dyDescent="0.1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9</v>
      </c>
      <c r="L23" s="52"/>
    </row>
    <row r="24" spans="1:12" s="22" customFormat="1" x14ac:dyDescent="0.1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10</v>
      </c>
      <c r="L24" s="52"/>
    </row>
    <row r="25" spans="1:12" x14ac:dyDescent="0.1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9</v>
      </c>
      <c r="L25" s="52"/>
    </row>
    <row r="26" spans="1:12" x14ac:dyDescent="0.1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9</v>
      </c>
      <c r="L26" s="52"/>
    </row>
    <row r="27" spans="1:12" x14ac:dyDescent="0.1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10</v>
      </c>
      <c r="L27" s="52"/>
    </row>
    <row r="28" spans="1:12" x14ac:dyDescent="0.1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10</v>
      </c>
      <c r="L28" s="52"/>
    </row>
    <row r="29" spans="1:12" x14ac:dyDescent="0.1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10</v>
      </c>
      <c r="L29" s="52"/>
    </row>
    <row r="30" spans="1:12" x14ac:dyDescent="0.1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9</v>
      </c>
      <c r="L30" s="52"/>
    </row>
    <row r="31" spans="1:12" x14ac:dyDescent="0.1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9</v>
      </c>
      <c r="L31" s="52"/>
    </row>
    <row r="32" spans="1:12" x14ac:dyDescent="0.1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10</v>
      </c>
      <c r="L32" s="52"/>
    </row>
    <row r="33" spans="1:12" x14ac:dyDescent="0.1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9</v>
      </c>
      <c r="L33" s="52"/>
    </row>
    <row r="34" spans="1:12" x14ac:dyDescent="0.1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9</v>
      </c>
      <c r="L34" s="52"/>
    </row>
    <row r="35" spans="1:12" x14ac:dyDescent="0.1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10</v>
      </c>
      <c r="L35" s="52"/>
    </row>
    <row r="36" spans="1:12" x14ac:dyDescent="0.1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10</v>
      </c>
      <c r="L36" s="52"/>
    </row>
    <row r="37" spans="1:12" x14ac:dyDescent="0.1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9</v>
      </c>
      <c r="L37" s="52"/>
    </row>
    <row r="38" spans="1:12" x14ac:dyDescent="0.1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9</v>
      </c>
      <c r="L38" s="52"/>
    </row>
    <row r="39" spans="1:12" x14ac:dyDescent="0.1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10</v>
      </c>
      <c r="L39" s="52"/>
    </row>
    <row r="40" spans="1:12" x14ac:dyDescent="0.1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10</v>
      </c>
      <c r="L40" s="52"/>
    </row>
    <row r="41" spans="1:12" x14ac:dyDescent="0.1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9</v>
      </c>
      <c r="L41" s="52"/>
    </row>
    <row r="42" spans="1:12" x14ac:dyDescent="0.1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10</v>
      </c>
      <c r="L42" s="52"/>
    </row>
    <row r="43" spans="1:12" x14ac:dyDescent="0.1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9</v>
      </c>
      <c r="L43" s="52"/>
    </row>
    <row r="44" spans="1:12" x14ac:dyDescent="0.1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10</v>
      </c>
      <c r="L44" s="52"/>
    </row>
    <row r="45" spans="1:12" x14ac:dyDescent="0.1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9</v>
      </c>
      <c r="L45" s="52"/>
    </row>
    <row r="46" spans="1:12" x14ac:dyDescent="0.1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9</v>
      </c>
      <c r="L46" s="52"/>
    </row>
    <row r="47" spans="1:12" x14ac:dyDescent="0.1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9</v>
      </c>
      <c r="L47" s="52"/>
    </row>
    <row r="48" spans="1:12" x14ac:dyDescent="0.1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9</v>
      </c>
      <c r="L48" s="52"/>
    </row>
    <row r="49" spans="1:12" x14ac:dyDescent="0.1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9</v>
      </c>
      <c r="L49" s="52"/>
    </row>
    <row r="50" spans="1:12" x14ac:dyDescent="0.1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10</v>
      </c>
      <c r="L50" s="52"/>
    </row>
    <row r="51" spans="1:12" x14ac:dyDescent="0.1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10</v>
      </c>
      <c r="L51" s="52"/>
    </row>
    <row r="52" spans="1:12" x14ac:dyDescent="0.1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9</v>
      </c>
      <c r="J52" s="33"/>
      <c r="L52" s="52"/>
    </row>
    <row r="53" spans="1:12" x14ac:dyDescent="0.1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9</v>
      </c>
      <c r="L53" s="52"/>
    </row>
    <row r="54" spans="1:12" x14ac:dyDescent="0.1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9</v>
      </c>
      <c r="L54" s="52"/>
    </row>
    <row r="55" spans="1:12" x14ac:dyDescent="0.1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9</v>
      </c>
      <c r="L55" s="52"/>
    </row>
    <row r="56" spans="1:12" x14ac:dyDescent="0.1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10</v>
      </c>
      <c r="L56" s="52"/>
    </row>
    <row r="57" spans="1:12" x14ac:dyDescent="0.1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10</v>
      </c>
      <c r="L57" s="52"/>
    </row>
    <row r="58" spans="1:12" x14ac:dyDescent="0.1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9</v>
      </c>
      <c r="L58" s="52"/>
    </row>
    <row r="59" spans="1:12" x14ac:dyDescent="0.1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10</v>
      </c>
      <c r="L59" s="52"/>
    </row>
    <row r="60" spans="1:12" x14ac:dyDescent="0.1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9</v>
      </c>
      <c r="L60" s="52"/>
    </row>
    <row r="61" spans="1:12" x14ac:dyDescent="0.1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10</v>
      </c>
      <c r="L61" s="52"/>
    </row>
    <row r="62" spans="1:12" x14ac:dyDescent="0.1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10</v>
      </c>
      <c r="L62" s="52"/>
    </row>
    <row r="63" spans="1:12" x14ac:dyDescent="0.1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9</v>
      </c>
      <c r="L63" s="52"/>
    </row>
    <row r="64" spans="1:12" x14ac:dyDescent="0.1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10</v>
      </c>
      <c r="L64" s="52"/>
    </row>
    <row r="65" spans="1:12" x14ac:dyDescent="0.1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10</v>
      </c>
      <c r="L65" s="52"/>
    </row>
    <row r="66" spans="1:12" x14ac:dyDescent="0.1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10</v>
      </c>
      <c r="L66" s="52"/>
    </row>
    <row r="67" spans="1:12" x14ac:dyDescent="0.1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9</v>
      </c>
      <c r="L67" s="52"/>
    </row>
    <row r="68" spans="1:12" x14ac:dyDescent="0.1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9</v>
      </c>
      <c r="L68" s="52"/>
    </row>
    <row r="69" spans="1:12" x14ac:dyDescent="0.1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10</v>
      </c>
      <c r="L69" s="52"/>
    </row>
    <row r="70" spans="1:12" x14ac:dyDescent="0.1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10</v>
      </c>
      <c r="L70" s="52"/>
    </row>
    <row r="71" spans="1:12" x14ac:dyDescent="0.1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10</v>
      </c>
      <c r="L71" s="52"/>
    </row>
    <row r="72" spans="1:12" x14ac:dyDescent="0.1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10</v>
      </c>
      <c r="L72" s="52"/>
    </row>
    <row r="73" spans="1:12" x14ac:dyDescent="0.1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9</v>
      </c>
      <c r="L73" s="52"/>
    </row>
    <row r="74" spans="1:12" x14ac:dyDescent="0.1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9</v>
      </c>
      <c r="L74" s="52"/>
    </row>
    <row r="75" spans="1:12" x14ac:dyDescent="0.1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10</v>
      </c>
      <c r="L75" s="52"/>
    </row>
    <row r="76" spans="1:12" x14ac:dyDescent="0.1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10</v>
      </c>
      <c r="L76" s="52"/>
    </row>
    <row r="77" spans="1:12" x14ac:dyDescent="0.1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9</v>
      </c>
      <c r="L77" s="52"/>
    </row>
    <row r="78" spans="1:12" x14ac:dyDescent="0.1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9</v>
      </c>
      <c r="L78" s="52"/>
    </row>
    <row r="79" spans="1:12" x14ac:dyDescent="0.1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10</v>
      </c>
      <c r="L79" s="52"/>
    </row>
    <row r="80" spans="1:12" x14ac:dyDescent="0.1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10</v>
      </c>
      <c r="L80" s="52"/>
    </row>
    <row r="81" spans="1:13" x14ac:dyDescent="0.1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9</v>
      </c>
      <c r="L81" s="52"/>
    </row>
    <row r="82" spans="1:13" x14ac:dyDescent="0.15">
      <c r="A82" s="11" t="s">
        <v>11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10</v>
      </c>
    </row>
    <row r="83" spans="1:13" x14ac:dyDescent="0.15">
      <c r="A83" s="11" t="s">
        <v>12</v>
      </c>
      <c r="B83" s="50"/>
      <c r="C83" s="12" t="s">
        <v>13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14</v>
      </c>
    </row>
    <row r="84" spans="1:13" x14ac:dyDescent="0.15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3" x14ac:dyDescent="0.15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15</v>
      </c>
    </row>
    <row r="86" spans="1:13" x14ac:dyDescent="0.15">
      <c r="A86" s="11" t="s">
        <v>16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3" x14ac:dyDescent="0.15">
      <c r="C87" s="20"/>
    </row>
    <row r="88" spans="1:13" x14ac:dyDescent="0.15">
      <c r="C88" s="20"/>
      <c r="D88" s="42"/>
      <c r="F88" s="24" t="s">
        <v>17</v>
      </c>
      <c r="G88" s="24" t="s">
        <v>18</v>
      </c>
    </row>
    <row r="89" spans="1:13" x14ac:dyDescent="0.15">
      <c r="C89" s="25" t="s">
        <v>19</v>
      </c>
      <c r="D89" s="42"/>
      <c r="E89">
        <v>408000</v>
      </c>
      <c r="G89" s="31">
        <f>ROUND(((436270*B2/100)/12),2)</f>
        <v>484.62</v>
      </c>
      <c r="L89" s="52"/>
      <c r="M89" s="19"/>
    </row>
    <row r="90" spans="1:13" x14ac:dyDescent="0.15">
      <c r="C90" s="25" t="s">
        <v>20</v>
      </c>
      <c r="E90">
        <v>408010</v>
      </c>
      <c r="G90" s="19">
        <f>E2</f>
        <v>38.823750000000004</v>
      </c>
    </row>
    <row r="91" spans="1:13" x14ac:dyDescent="0.15">
      <c r="C91" s="23" t="s">
        <v>19</v>
      </c>
      <c r="E91" s="47">
        <v>408020</v>
      </c>
      <c r="F91" s="31">
        <f>ROUND(((436270*B2/100)/12),2)</f>
        <v>484.62</v>
      </c>
      <c r="L91" s="52"/>
    </row>
    <row r="92" spans="1:13" x14ac:dyDescent="0.15">
      <c r="C92" s="23" t="s">
        <v>20</v>
      </c>
      <c r="E92" s="47">
        <v>408030</v>
      </c>
      <c r="F92" s="19">
        <f>E2</f>
        <v>38.823750000000004</v>
      </c>
    </row>
    <row r="93" spans="1:13" x14ac:dyDescent="0.15">
      <c r="C93" s="23"/>
    </row>
    <row r="94" spans="1:13" x14ac:dyDescent="0.15">
      <c r="C94" s="23"/>
    </row>
    <row r="95" spans="1:13" x14ac:dyDescent="0.15">
      <c r="C95" s="23"/>
    </row>
    <row r="96" spans="1:13" x14ac:dyDescent="0.15">
      <c r="C96" s="23"/>
    </row>
    <row r="97" spans="3:3" x14ac:dyDescent="0.15">
      <c r="C97" s="23"/>
    </row>
    <row r="98" spans="3:3" x14ac:dyDescent="0.15">
      <c r="C98" s="23"/>
    </row>
    <row r="99" spans="3:3" x14ac:dyDescent="0.15">
      <c r="C99" s="23"/>
    </row>
    <row r="100" spans="3:3" x14ac:dyDescent="0.15">
      <c r="C100" s="23"/>
    </row>
    <row r="101" spans="3:3" x14ac:dyDescent="0.15">
      <c r="C101" s="23"/>
    </row>
    <row r="102" spans="3:3" x14ac:dyDescent="0.15">
      <c r="C102" s="23"/>
    </row>
    <row r="103" spans="3:3" x14ac:dyDescent="0.15">
      <c r="C103" s="23"/>
    </row>
    <row r="104" spans="3:3" x14ac:dyDescent="0.15">
      <c r="C104" s="23"/>
    </row>
    <row r="105" spans="3:3" x14ac:dyDescent="0.15">
      <c r="C105" s="23"/>
    </row>
    <row r="106" spans="3:3" x14ac:dyDescent="0.15">
      <c r="C106" s="23"/>
    </row>
    <row r="107" spans="3:3" x14ac:dyDescent="0.15">
      <c r="C107" s="23"/>
    </row>
    <row r="108" spans="3:3" x14ac:dyDescent="0.15">
      <c r="C108" s="23"/>
    </row>
    <row r="109" spans="3:3" x14ac:dyDescent="0.15">
      <c r="C109" s="23"/>
    </row>
    <row r="110" spans="3:3" x14ac:dyDescent="0.15">
      <c r="C110" s="23"/>
    </row>
    <row r="111" spans="3:3" x14ac:dyDescent="0.15">
      <c r="C111" s="23"/>
    </row>
    <row r="112" spans="3:3" x14ac:dyDescent="0.15">
      <c r="C112" s="23"/>
    </row>
    <row r="113" spans="3:3" x14ac:dyDescent="0.15">
      <c r="C113" s="23"/>
    </row>
    <row r="114" spans="3:3" x14ac:dyDescent="0.15">
      <c r="C114" s="23"/>
    </row>
    <row r="115" spans="3:3" x14ac:dyDescent="0.15">
      <c r="C115" s="23"/>
    </row>
    <row r="116" spans="3:3" x14ac:dyDescent="0.15">
      <c r="C116" s="23"/>
    </row>
    <row r="117" spans="3:3" x14ac:dyDescent="0.15">
      <c r="C117" s="23"/>
    </row>
    <row r="118" spans="3:3" x14ac:dyDescent="0.15">
      <c r="C118" s="23"/>
    </row>
    <row r="119" spans="3:3" x14ac:dyDescent="0.15">
      <c r="C119" s="23"/>
    </row>
    <row r="120" spans="3:3" x14ac:dyDescent="0.15">
      <c r="C120" s="23"/>
    </row>
    <row r="121" spans="3:3" x14ac:dyDescent="0.15">
      <c r="C121" s="23"/>
    </row>
    <row r="122" spans="3:3" x14ac:dyDescent="0.15">
      <c r="C122" s="23"/>
    </row>
    <row r="123" spans="3:3" x14ac:dyDescent="0.15">
      <c r="C123" s="23"/>
    </row>
    <row r="124" spans="3:3" x14ac:dyDescent="0.15">
      <c r="C124" s="23"/>
    </row>
    <row r="125" spans="3:3" x14ac:dyDescent="0.15">
      <c r="C125" s="23"/>
    </row>
    <row r="126" spans="3:3" x14ac:dyDescent="0.15">
      <c r="C126" s="23"/>
    </row>
    <row r="127" spans="3:3" x14ac:dyDescent="0.15">
      <c r="C127" s="23"/>
    </row>
    <row r="128" spans="3:3" x14ac:dyDescent="0.15">
      <c r="C128" s="23"/>
    </row>
    <row r="129" spans="3:3" x14ac:dyDescent="0.15">
      <c r="C129" s="23"/>
    </row>
    <row r="130" spans="3:3" x14ac:dyDescent="0.15">
      <c r="C130" s="23"/>
    </row>
    <row r="131" spans="3:3" x14ac:dyDescent="0.15">
      <c r="C131" s="23"/>
    </row>
    <row r="132" spans="3:3" x14ac:dyDescent="0.15">
      <c r="C132" s="23"/>
    </row>
    <row r="133" spans="3:3" x14ac:dyDescent="0.15">
      <c r="C133" s="23"/>
    </row>
    <row r="134" spans="3:3" x14ac:dyDescent="0.15">
      <c r="C134" s="23"/>
    </row>
    <row r="135" spans="3:3" x14ac:dyDescent="0.15">
      <c r="C135" s="23"/>
    </row>
    <row r="136" spans="3:3" x14ac:dyDescent="0.15">
      <c r="C136" s="23"/>
    </row>
    <row r="137" spans="3:3" x14ac:dyDescent="0.15">
      <c r="C137" s="23"/>
    </row>
    <row r="138" spans="3:3" x14ac:dyDescent="0.15">
      <c r="C138" s="23"/>
    </row>
    <row r="139" spans="3:3" x14ac:dyDescent="0.15">
      <c r="C139" s="23"/>
    </row>
    <row r="140" spans="3:3" x14ac:dyDescent="0.15">
      <c r="C140" s="23"/>
    </row>
    <row r="141" spans="3:3" x14ac:dyDescent="0.15">
      <c r="C141" s="23"/>
    </row>
    <row r="142" spans="3:3" x14ac:dyDescent="0.15">
      <c r="C142" s="23"/>
    </row>
    <row r="143" spans="3:3" x14ac:dyDescent="0.15">
      <c r="C143" s="23"/>
    </row>
    <row r="144" spans="3:3" x14ac:dyDescent="0.15">
      <c r="C144" s="23"/>
    </row>
    <row r="145" spans="3:3" x14ac:dyDescent="0.15">
      <c r="C145" s="23"/>
    </row>
    <row r="146" spans="3:3" x14ac:dyDescent="0.15">
      <c r="C146" s="23"/>
    </row>
    <row r="147" spans="3:3" x14ac:dyDescent="0.15">
      <c r="C147" s="23"/>
    </row>
    <row r="148" spans="3:3" x14ac:dyDescent="0.15">
      <c r="C148" s="23"/>
    </row>
    <row r="149" spans="3:3" x14ac:dyDescent="0.15">
      <c r="C149" s="23"/>
    </row>
    <row r="150" spans="3:3" x14ac:dyDescent="0.15">
      <c r="C150" s="23"/>
    </row>
    <row r="151" spans="3:3" x14ac:dyDescent="0.15">
      <c r="C151" s="23"/>
    </row>
    <row r="152" spans="3:3" x14ac:dyDescent="0.15">
      <c r="C152" s="23"/>
    </row>
    <row r="153" spans="3:3" x14ac:dyDescent="0.15">
      <c r="C153" s="23"/>
    </row>
    <row r="154" spans="3:3" x14ac:dyDescent="0.15">
      <c r="C154" s="23"/>
    </row>
    <row r="155" spans="3:3" x14ac:dyDescent="0.15">
      <c r="C155" s="23"/>
    </row>
    <row r="156" spans="3:3" x14ac:dyDescent="0.15">
      <c r="C156" s="23"/>
    </row>
    <row r="157" spans="3:3" x14ac:dyDescent="0.15">
      <c r="C157" s="23"/>
    </row>
    <row r="158" spans="3:3" x14ac:dyDescent="0.15">
      <c r="C158" s="23"/>
    </row>
    <row r="159" spans="3:3" x14ac:dyDescent="0.15">
      <c r="C159" s="23"/>
    </row>
    <row r="160" spans="3:3" x14ac:dyDescent="0.15">
      <c r="C160" s="23"/>
    </row>
    <row r="161" spans="3:3" x14ac:dyDescent="0.15">
      <c r="C161" s="23"/>
    </row>
    <row r="162" spans="3:3" x14ac:dyDescent="0.15">
      <c r="C162" s="23"/>
    </row>
    <row r="163" spans="3:3" x14ac:dyDescent="0.15">
      <c r="C163" s="23"/>
    </row>
    <row r="164" spans="3:3" x14ac:dyDescent="0.15">
      <c r="C164" s="23"/>
    </row>
    <row r="165" spans="3:3" x14ac:dyDescent="0.15">
      <c r="C165" s="23"/>
    </row>
    <row r="166" spans="3:3" x14ac:dyDescent="0.15">
      <c r="C166" s="23"/>
    </row>
    <row r="167" spans="3:3" x14ac:dyDescent="0.15">
      <c r="C167" s="23"/>
    </row>
    <row r="168" spans="3:3" x14ac:dyDescent="0.15">
      <c r="C168" s="23"/>
    </row>
    <row r="169" spans="3:3" x14ac:dyDescent="0.15">
      <c r="C169" s="23"/>
    </row>
    <row r="170" spans="3:3" x14ac:dyDescent="0.15">
      <c r="C170" s="23"/>
    </row>
    <row r="171" spans="3:3" x14ac:dyDescent="0.15">
      <c r="C171" s="23"/>
    </row>
    <row r="172" spans="3:3" x14ac:dyDescent="0.15">
      <c r="C172" s="23"/>
    </row>
    <row r="173" spans="3:3" x14ac:dyDescent="0.15">
      <c r="C173" s="23"/>
    </row>
    <row r="174" spans="3:3" x14ac:dyDescent="0.15">
      <c r="C174" s="23"/>
    </row>
    <row r="175" spans="3:3" x14ac:dyDescent="0.15">
      <c r="C175" s="23"/>
    </row>
    <row r="176" spans="3:3" x14ac:dyDescent="0.15">
      <c r="C176" s="23"/>
    </row>
    <row r="177" spans="3:3" x14ac:dyDescent="0.15">
      <c r="C177" s="23"/>
    </row>
    <row r="178" spans="3:3" x14ac:dyDescent="0.15">
      <c r="C178" s="23"/>
    </row>
    <row r="179" spans="3:3" x14ac:dyDescent="0.15">
      <c r="C179" s="23"/>
    </row>
    <row r="180" spans="3:3" x14ac:dyDescent="0.15">
      <c r="C180" s="23"/>
    </row>
    <row r="181" spans="3:3" x14ac:dyDescent="0.15">
      <c r="C181" s="23"/>
    </row>
    <row r="182" spans="3:3" x14ac:dyDescent="0.15">
      <c r="C182" s="23"/>
    </row>
    <row r="183" spans="3:3" x14ac:dyDescent="0.15">
      <c r="C183" s="23"/>
    </row>
    <row r="184" spans="3:3" x14ac:dyDescent="0.15">
      <c r="C184" s="23"/>
    </row>
    <row r="185" spans="3:3" x14ac:dyDescent="0.15">
      <c r="C185" s="23"/>
    </row>
    <row r="186" spans="3:3" x14ac:dyDescent="0.15">
      <c r="C186" s="23"/>
    </row>
    <row r="187" spans="3:3" x14ac:dyDescent="0.15">
      <c r="C187" s="23"/>
    </row>
    <row r="188" spans="3:3" x14ac:dyDescent="0.15">
      <c r="C188" s="23"/>
    </row>
    <row r="189" spans="3:3" x14ac:dyDescent="0.15">
      <c r="C189" s="23"/>
    </row>
    <row r="190" spans="3:3" x14ac:dyDescent="0.15">
      <c r="C190" s="23"/>
    </row>
    <row r="191" spans="3:3" x14ac:dyDescent="0.15">
      <c r="C191" s="23"/>
    </row>
    <row r="192" spans="3:3" x14ac:dyDescent="0.15">
      <c r="C192" s="23"/>
    </row>
    <row r="193" spans="3:3" x14ac:dyDescent="0.15">
      <c r="C193" s="23"/>
    </row>
    <row r="194" spans="3:3" x14ac:dyDescent="0.15">
      <c r="C194" s="23"/>
    </row>
    <row r="195" spans="3:3" x14ac:dyDescent="0.15">
      <c r="C195" s="23"/>
    </row>
    <row r="196" spans="3:3" x14ac:dyDescent="0.15">
      <c r="C196" s="23"/>
    </row>
    <row r="197" spans="3:3" x14ac:dyDescent="0.15">
      <c r="C197" s="23"/>
    </row>
    <row r="198" spans="3:3" x14ac:dyDescent="0.15">
      <c r="C198" s="23"/>
    </row>
    <row r="199" spans="3:3" x14ac:dyDescent="0.15">
      <c r="C199" s="23"/>
    </row>
    <row r="200" spans="3:3" x14ac:dyDescent="0.15">
      <c r="C200" s="23"/>
    </row>
    <row r="201" spans="3:3" x14ac:dyDescent="0.15">
      <c r="C201" s="23"/>
    </row>
    <row r="202" spans="3:3" x14ac:dyDescent="0.15">
      <c r="C202" s="23"/>
    </row>
    <row r="203" spans="3:3" x14ac:dyDescent="0.15">
      <c r="C203" s="23"/>
    </row>
    <row r="204" spans="3:3" x14ac:dyDescent="0.15">
      <c r="C204" s="23"/>
    </row>
    <row r="205" spans="3:3" x14ac:dyDescent="0.15">
      <c r="C205" s="23"/>
    </row>
    <row r="206" spans="3:3" x14ac:dyDescent="0.15">
      <c r="C206" s="23"/>
    </row>
    <row r="207" spans="3:3" x14ac:dyDescent="0.15">
      <c r="C207" s="23"/>
    </row>
    <row r="208" spans="3:3" x14ac:dyDescent="0.15">
      <c r="C208" s="23"/>
    </row>
    <row r="209" spans="3:3" x14ac:dyDescent="0.15">
      <c r="C209" s="23"/>
    </row>
    <row r="210" spans="3:3" x14ac:dyDescent="0.15">
      <c r="C210" s="23"/>
    </row>
    <row r="211" spans="3:3" x14ac:dyDescent="0.15">
      <c r="C211" s="23"/>
    </row>
    <row r="212" spans="3:3" x14ac:dyDescent="0.15">
      <c r="C212" s="23"/>
    </row>
    <row r="213" spans="3:3" x14ac:dyDescent="0.15">
      <c r="C213" s="23"/>
    </row>
    <row r="214" spans="3:3" x14ac:dyDescent="0.15">
      <c r="C214" s="23"/>
    </row>
    <row r="215" spans="3:3" x14ac:dyDescent="0.15">
      <c r="C215" s="23"/>
    </row>
    <row r="216" spans="3:3" x14ac:dyDescent="0.15">
      <c r="C216" s="23"/>
    </row>
    <row r="217" spans="3:3" x14ac:dyDescent="0.15">
      <c r="C217" s="23"/>
    </row>
    <row r="218" spans="3:3" x14ac:dyDescent="0.15">
      <c r="C218" s="23"/>
    </row>
    <row r="219" spans="3:3" x14ac:dyDescent="0.15">
      <c r="C219" s="23"/>
    </row>
    <row r="220" spans="3:3" x14ac:dyDescent="0.15">
      <c r="C220" s="23"/>
    </row>
    <row r="221" spans="3:3" x14ac:dyDescent="0.15">
      <c r="C221" s="23"/>
    </row>
    <row r="222" spans="3:3" x14ac:dyDescent="0.15">
      <c r="C222" s="23"/>
    </row>
    <row r="223" spans="3:3" x14ac:dyDescent="0.15">
      <c r="C223" s="23"/>
    </row>
    <row r="224" spans="3:3" x14ac:dyDescent="0.15">
      <c r="C224" s="23"/>
    </row>
    <row r="225" spans="3:3" x14ac:dyDescent="0.15">
      <c r="C225" s="23"/>
    </row>
    <row r="226" spans="3:3" x14ac:dyDescent="0.15">
      <c r="C226" s="23"/>
    </row>
    <row r="227" spans="3:3" x14ac:dyDescent="0.15">
      <c r="C227" s="23"/>
    </row>
    <row r="228" spans="3:3" x14ac:dyDescent="0.15">
      <c r="C228" s="23"/>
    </row>
    <row r="229" spans="3:3" x14ac:dyDescent="0.15">
      <c r="C229" s="23"/>
    </row>
    <row r="230" spans="3:3" x14ac:dyDescent="0.15">
      <c r="C230" s="23"/>
    </row>
    <row r="231" spans="3:3" x14ac:dyDescent="0.15">
      <c r="C231" s="23"/>
    </row>
    <row r="232" spans="3:3" x14ac:dyDescent="0.15">
      <c r="C232" s="23"/>
    </row>
    <row r="233" spans="3:3" x14ac:dyDescent="0.15">
      <c r="C233" s="23"/>
    </row>
    <row r="234" spans="3:3" x14ac:dyDescent="0.15">
      <c r="C234" s="23"/>
    </row>
    <row r="235" spans="3:3" x14ac:dyDescent="0.15">
      <c r="C235" s="23"/>
    </row>
    <row r="236" spans="3:3" x14ac:dyDescent="0.15">
      <c r="C236" s="23"/>
    </row>
    <row r="237" spans="3:3" x14ac:dyDescent="0.15">
      <c r="C237" s="23"/>
    </row>
    <row r="238" spans="3:3" x14ac:dyDescent="0.15">
      <c r="C238" s="23"/>
    </row>
    <row r="239" spans="3:3" x14ac:dyDescent="0.15">
      <c r="C239" s="23"/>
    </row>
    <row r="240" spans="3:3" x14ac:dyDescent="0.15">
      <c r="C240" s="23"/>
    </row>
    <row r="241" spans="3:3" x14ac:dyDescent="0.15">
      <c r="C241" s="23"/>
    </row>
    <row r="242" spans="3:3" x14ac:dyDescent="0.15">
      <c r="C242" s="23"/>
    </row>
    <row r="243" spans="3:3" x14ac:dyDescent="0.15">
      <c r="C243" s="23"/>
    </row>
    <row r="244" spans="3:3" x14ac:dyDescent="0.15">
      <c r="C244" s="23"/>
    </row>
    <row r="245" spans="3:3" x14ac:dyDescent="0.15">
      <c r="C245" s="23"/>
    </row>
    <row r="246" spans="3:3" x14ac:dyDescent="0.15">
      <c r="C246" s="23"/>
    </row>
    <row r="247" spans="3:3" x14ac:dyDescent="0.15">
      <c r="C247" s="23"/>
    </row>
    <row r="248" spans="3:3" x14ac:dyDescent="0.15">
      <c r="C248" s="23"/>
    </row>
    <row r="249" spans="3:3" x14ac:dyDescent="0.15">
      <c r="C249" s="23"/>
    </row>
    <row r="250" spans="3:3" x14ac:dyDescent="0.15">
      <c r="C250" s="23"/>
    </row>
    <row r="251" spans="3:3" x14ac:dyDescent="0.15">
      <c r="C251" s="23"/>
    </row>
    <row r="252" spans="3:3" x14ac:dyDescent="0.15">
      <c r="C252" s="23"/>
    </row>
    <row r="253" spans="3:3" x14ac:dyDescent="0.15">
      <c r="C253" s="23"/>
    </row>
    <row r="254" spans="3:3" x14ac:dyDescent="0.15">
      <c r="C254" s="23"/>
    </row>
    <row r="255" spans="3:3" x14ac:dyDescent="0.15">
      <c r="C255" s="23"/>
    </row>
    <row r="256" spans="3:3" x14ac:dyDescent="0.15">
      <c r="C256" s="23"/>
    </row>
    <row r="257" spans="3:3" x14ac:dyDescent="0.15">
      <c r="C257" s="23"/>
    </row>
    <row r="258" spans="3:3" x14ac:dyDescent="0.15">
      <c r="C258" s="23"/>
    </row>
    <row r="259" spans="3:3" x14ac:dyDescent="0.15">
      <c r="C259" s="23"/>
    </row>
    <row r="260" spans="3:3" x14ac:dyDescent="0.15">
      <c r="C260" s="23"/>
    </row>
    <row r="261" spans="3:3" x14ac:dyDescent="0.15">
      <c r="C261" s="23"/>
    </row>
    <row r="262" spans="3:3" x14ac:dyDescent="0.15">
      <c r="C262" s="23"/>
    </row>
    <row r="263" spans="3:3" x14ac:dyDescent="0.15">
      <c r="C263" s="23"/>
    </row>
    <row r="264" spans="3:3" x14ac:dyDescent="0.15">
      <c r="C264" s="23"/>
    </row>
    <row r="265" spans="3:3" x14ac:dyDescent="0.15">
      <c r="C265" s="23"/>
    </row>
    <row r="266" spans="3:3" x14ac:dyDescent="0.15">
      <c r="C266" s="23"/>
    </row>
    <row r="267" spans="3:3" x14ac:dyDescent="0.15">
      <c r="C267" s="23"/>
    </row>
    <row r="268" spans="3:3" x14ac:dyDescent="0.15">
      <c r="C268" s="23"/>
    </row>
    <row r="269" spans="3:3" x14ac:dyDescent="0.15">
      <c r="C269" s="23"/>
    </row>
    <row r="270" spans="3:3" x14ac:dyDescent="0.15">
      <c r="C270" s="23"/>
    </row>
    <row r="271" spans="3:3" x14ac:dyDescent="0.15">
      <c r="C271" s="23"/>
    </row>
    <row r="272" spans="3:3" x14ac:dyDescent="0.15">
      <c r="C272" s="23"/>
    </row>
    <row r="273" spans="3:3" x14ac:dyDescent="0.15">
      <c r="C273" s="23"/>
    </row>
    <row r="274" spans="3:3" x14ac:dyDescent="0.15">
      <c r="C274" s="23"/>
    </row>
    <row r="275" spans="3:3" x14ac:dyDescent="0.15">
      <c r="C275" s="23"/>
    </row>
    <row r="276" spans="3:3" x14ac:dyDescent="0.15">
      <c r="C276" s="23"/>
    </row>
    <row r="277" spans="3:3" x14ac:dyDescent="0.15">
      <c r="C277" s="23"/>
    </row>
    <row r="278" spans="3:3" x14ac:dyDescent="0.15">
      <c r="C278" s="23"/>
    </row>
    <row r="279" spans="3:3" x14ac:dyDescent="0.15">
      <c r="C279" s="23"/>
    </row>
    <row r="280" spans="3:3" x14ac:dyDescent="0.15">
      <c r="C280" s="23"/>
    </row>
    <row r="281" spans="3:3" x14ac:dyDescent="0.15">
      <c r="C281" s="23"/>
    </row>
    <row r="282" spans="3:3" x14ac:dyDescent="0.15">
      <c r="C282" s="23"/>
    </row>
    <row r="283" spans="3:3" x14ac:dyDescent="0.15">
      <c r="C283" s="23"/>
    </row>
    <row r="284" spans="3:3" x14ac:dyDescent="0.15">
      <c r="C284" s="23"/>
    </row>
    <row r="285" spans="3:3" x14ac:dyDescent="0.15">
      <c r="C285" s="23"/>
    </row>
    <row r="286" spans="3:3" x14ac:dyDescent="0.15">
      <c r="C286" s="23"/>
    </row>
    <row r="287" spans="3:3" x14ac:dyDescent="0.15">
      <c r="C287" s="23"/>
    </row>
    <row r="288" spans="3:3" x14ac:dyDescent="0.15">
      <c r="C288" s="23"/>
    </row>
    <row r="289" spans="3:3" x14ac:dyDescent="0.15">
      <c r="C289" s="23"/>
    </row>
    <row r="290" spans="3:3" x14ac:dyDescent="0.15">
      <c r="C290" s="23"/>
    </row>
    <row r="291" spans="3:3" x14ac:dyDescent="0.15">
      <c r="C291" s="23"/>
    </row>
    <row r="292" spans="3:3" x14ac:dyDescent="0.15">
      <c r="C292" s="23"/>
    </row>
    <row r="293" spans="3:3" x14ac:dyDescent="0.15">
      <c r="C293" s="23"/>
    </row>
    <row r="294" spans="3:3" x14ac:dyDescent="0.15">
      <c r="C294" s="23"/>
    </row>
    <row r="295" spans="3:3" x14ac:dyDescent="0.15">
      <c r="C295" s="23"/>
    </row>
    <row r="296" spans="3:3" x14ac:dyDescent="0.15">
      <c r="C296" s="23"/>
    </row>
    <row r="297" spans="3:3" x14ac:dyDescent="0.15">
      <c r="C297" s="23"/>
    </row>
    <row r="298" spans="3:3" x14ac:dyDescent="0.15">
      <c r="C298" s="23"/>
    </row>
    <row r="299" spans="3:3" x14ac:dyDescent="0.15">
      <c r="C299" s="23"/>
    </row>
    <row r="300" spans="3:3" x14ac:dyDescent="0.15">
      <c r="C300" s="23"/>
    </row>
    <row r="301" spans="3:3" x14ac:dyDescent="0.15">
      <c r="C301" s="23"/>
    </row>
    <row r="302" spans="3:3" x14ac:dyDescent="0.15">
      <c r="C302" s="23"/>
    </row>
    <row r="303" spans="3:3" x14ac:dyDescent="0.15">
      <c r="C303" s="23"/>
    </row>
    <row r="304" spans="3:3" x14ac:dyDescent="0.15">
      <c r="C304" s="23"/>
    </row>
    <row r="305" spans="3:3" x14ac:dyDescent="0.15">
      <c r="C305" s="23"/>
    </row>
    <row r="306" spans="3:3" x14ac:dyDescent="0.15">
      <c r="C306" s="23"/>
    </row>
    <row r="307" spans="3:3" x14ac:dyDescent="0.15">
      <c r="C307" s="23"/>
    </row>
    <row r="308" spans="3:3" x14ac:dyDescent="0.15">
      <c r="C308" s="23"/>
    </row>
    <row r="309" spans="3:3" x14ac:dyDescent="0.15">
      <c r="C309" s="23"/>
    </row>
    <row r="310" spans="3:3" x14ac:dyDescent="0.15">
      <c r="C310" s="23"/>
    </row>
    <row r="311" spans="3:3" x14ac:dyDescent="0.15">
      <c r="C311" s="23"/>
    </row>
    <row r="312" spans="3:3" x14ac:dyDescent="0.15">
      <c r="C312" s="23"/>
    </row>
    <row r="313" spans="3:3" x14ac:dyDescent="0.15">
      <c r="C313" s="23"/>
    </row>
    <row r="314" spans="3:3" x14ac:dyDescent="0.15">
      <c r="C314" s="23"/>
    </row>
    <row r="315" spans="3:3" x14ac:dyDescent="0.15">
      <c r="C315" s="23"/>
    </row>
    <row r="316" spans="3:3" x14ac:dyDescent="0.15">
      <c r="C316" s="23"/>
    </row>
    <row r="317" spans="3:3" x14ac:dyDescent="0.15">
      <c r="C317" s="23"/>
    </row>
    <row r="318" spans="3:3" x14ac:dyDescent="0.15">
      <c r="C318" s="23"/>
    </row>
    <row r="319" spans="3:3" x14ac:dyDescent="0.15">
      <c r="C319" s="23"/>
    </row>
    <row r="320" spans="3:3" x14ac:dyDescent="0.15">
      <c r="C320" s="23"/>
    </row>
    <row r="321" spans="3:3" x14ac:dyDescent="0.15">
      <c r="C321" s="23"/>
    </row>
    <row r="322" spans="3:3" x14ac:dyDescent="0.15">
      <c r="C322" s="23"/>
    </row>
    <row r="323" spans="3:3" x14ac:dyDescent="0.15">
      <c r="C323" s="23"/>
    </row>
    <row r="324" spans="3:3" x14ac:dyDescent="0.15">
      <c r="C324" s="23"/>
    </row>
    <row r="325" spans="3:3" x14ac:dyDescent="0.15">
      <c r="C325" s="23"/>
    </row>
    <row r="326" spans="3:3" x14ac:dyDescent="0.15">
      <c r="C326" s="23"/>
    </row>
    <row r="327" spans="3:3" x14ac:dyDescent="0.15">
      <c r="C327" s="23"/>
    </row>
    <row r="328" spans="3:3" x14ac:dyDescent="0.15">
      <c r="C328" s="23"/>
    </row>
    <row r="329" spans="3:3" x14ac:dyDescent="0.15">
      <c r="C329" s="23"/>
    </row>
    <row r="330" spans="3:3" x14ac:dyDescent="0.15">
      <c r="C330" s="23"/>
    </row>
    <row r="331" spans="3:3" x14ac:dyDescent="0.15">
      <c r="C331" s="23"/>
    </row>
    <row r="332" spans="3:3" x14ac:dyDescent="0.15">
      <c r="C332" s="23"/>
    </row>
    <row r="333" spans="3:3" x14ac:dyDescent="0.15">
      <c r="C333" s="23"/>
    </row>
    <row r="334" spans="3:3" x14ac:dyDescent="0.15">
      <c r="C334" s="23"/>
    </row>
    <row r="335" spans="3:3" x14ac:dyDescent="0.15">
      <c r="C335" s="23"/>
    </row>
    <row r="336" spans="3:3" x14ac:dyDescent="0.15">
      <c r="C336" s="23"/>
    </row>
    <row r="337" spans="3:3" x14ac:dyDescent="0.15">
      <c r="C337" s="23"/>
    </row>
    <row r="338" spans="3:3" x14ac:dyDescent="0.15">
      <c r="C338" s="23"/>
    </row>
    <row r="339" spans="3:3" x14ac:dyDescent="0.15">
      <c r="C339" s="23"/>
    </row>
    <row r="340" spans="3:3" x14ac:dyDescent="0.15">
      <c r="C340" s="23"/>
    </row>
    <row r="341" spans="3:3" x14ac:dyDescent="0.15">
      <c r="C341" s="23"/>
    </row>
    <row r="342" spans="3:3" x14ac:dyDescent="0.15">
      <c r="C342" s="23"/>
    </row>
    <row r="343" spans="3:3" x14ac:dyDescent="0.15">
      <c r="C343" s="23"/>
    </row>
    <row r="344" spans="3:3" x14ac:dyDescent="0.15">
      <c r="C344" s="23"/>
    </row>
    <row r="345" spans="3:3" x14ac:dyDescent="0.15">
      <c r="C345" s="23"/>
    </row>
    <row r="346" spans="3:3" x14ac:dyDescent="0.15">
      <c r="C346" s="23"/>
    </row>
    <row r="347" spans="3:3" x14ac:dyDescent="0.15">
      <c r="C347" s="23"/>
    </row>
    <row r="348" spans="3:3" x14ac:dyDescent="0.15">
      <c r="C348" s="23"/>
    </row>
    <row r="349" spans="3:3" x14ac:dyDescent="0.15">
      <c r="C349" s="23"/>
    </row>
    <row r="350" spans="3:3" x14ac:dyDescent="0.15">
      <c r="C350" s="23"/>
    </row>
    <row r="351" spans="3:3" x14ac:dyDescent="0.15">
      <c r="C351" s="23"/>
    </row>
    <row r="352" spans="3:3" x14ac:dyDescent="0.15">
      <c r="C352" s="23"/>
    </row>
    <row r="353" spans="3:3" x14ac:dyDescent="0.15">
      <c r="C353" s="23"/>
    </row>
    <row r="354" spans="3:3" x14ac:dyDescent="0.15">
      <c r="C354" s="23"/>
    </row>
    <row r="355" spans="3:3" x14ac:dyDescent="0.15">
      <c r="C355" s="23"/>
    </row>
    <row r="356" spans="3:3" x14ac:dyDescent="0.15">
      <c r="C356" s="23"/>
    </row>
    <row r="357" spans="3:3" x14ac:dyDescent="0.15">
      <c r="C357" s="23"/>
    </row>
    <row r="358" spans="3:3" x14ac:dyDescent="0.15">
      <c r="C358" s="23"/>
    </row>
    <row r="359" spans="3:3" x14ac:dyDescent="0.15">
      <c r="C359" s="23"/>
    </row>
    <row r="360" spans="3:3" x14ac:dyDescent="0.15">
      <c r="C360" s="23"/>
    </row>
    <row r="361" spans="3:3" x14ac:dyDescent="0.15">
      <c r="C361" s="23"/>
    </row>
    <row r="362" spans="3:3" x14ac:dyDescent="0.15">
      <c r="C362" s="23"/>
    </row>
    <row r="363" spans="3:3" x14ac:dyDescent="0.15">
      <c r="C363" s="23"/>
    </row>
    <row r="364" spans="3:3" x14ac:dyDescent="0.15">
      <c r="C364" s="23"/>
    </row>
    <row r="365" spans="3:3" x14ac:dyDescent="0.15">
      <c r="C365" s="23"/>
    </row>
    <row r="366" spans="3:3" x14ac:dyDescent="0.15">
      <c r="C366" s="23"/>
    </row>
    <row r="367" spans="3:3" x14ac:dyDescent="0.15">
      <c r="C367" s="23"/>
    </row>
    <row r="368" spans="3:3" x14ac:dyDescent="0.15">
      <c r="C368" s="23"/>
    </row>
    <row r="369" spans="3:3" x14ac:dyDescent="0.15">
      <c r="C369" s="23"/>
    </row>
    <row r="370" spans="3:3" x14ac:dyDescent="0.15">
      <c r="C370" s="23"/>
    </row>
    <row r="371" spans="3:3" x14ac:dyDescent="0.15">
      <c r="C371" s="23"/>
    </row>
    <row r="372" spans="3:3" x14ac:dyDescent="0.15">
      <c r="C372" s="23"/>
    </row>
    <row r="373" spans="3:3" x14ac:dyDescent="0.15">
      <c r="C373" s="23"/>
    </row>
    <row r="374" spans="3:3" x14ac:dyDescent="0.15">
      <c r="C374" s="23"/>
    </row>
    <row r="375" spans="3:3" x14ac:dyDescent="0.15">
      <c r="C375" s="23"/>
    </row>
    <row r="376" spans="3:3" x14ac:dyDescent="0.15">
      <c r="C376" s="23"/>
    </row>
    <row r="377" spans="3:3" x14ac:dyDescent="0.15">
      <c r="C377" s="23"/>
    </row>
    <row r="378" spans="3:3" x14ac:dyDescent="0.15">
      <c r="C378" s="23"/>
    </row>
    <row r="379" spans="3:3" x14ac:dyDescent="0.15">
      <c r="C379" s="23"/>
    </row>
    <row r="380" spans="3:3" x14ac:dyDescent="0.15">
      <c r="C380" s="23"/>
    </row>
    <row r="381" spans="3:3" x14ac:dyDescent="0.15">
      <c r="C381" s="23"/>
    </row>
    <row r="382" spans="3:3" x14ac:dyDescent="0.15">
      <c r="C382" s="23"/>
    </row>
    <row r="383" spans="3:3" x14ac:dyDescent="0.15">
      <c r="C383" s="23"/>
    </row>
    <row r="384" spans="3:3" x14ac:dyDescent="0.15">
      <c r="C384" s="23"/>
    </row>
    <row r="385" spans="3:3" x14ac:dyDescent="0.15">
      <c r="C385" s="23"/>
    </row>
    <row r="386" spans="3:3" x14ac:dyDescent="0.15">
      <c r="C386" s="23"/>
    </row>
    <row r="387" spans="3:3" x14ac:dyDescent="0.15">
      <c r="C387" s="23"/>
    </row>
    <row r="388" spans="3:3" x14ac:dyDescent="0.15">
      <c r="C388" s="23"/>
    </row>
    <row r="389" spans="3:3" x14ac:dyDescent="0.15">
      <c r="C389" s="23"/>
    </row>
    <row r="390" spans="3:3" x14ac:dyDescent="0.15">
      <c r="C390" s="23"/>
    </row>
    <row r="391" spans="3:3" x14ac:dyDescent="0.15">
      <c r="C391" s="23"/>
    </row>
    <row r="392" spans="3:3" x14ac:dyDescent="0.15">
      <c r="C392" s="23"/>
    </row>
    <row r="393" spans="3:3" x14ac:dyDescent="0.15">
      <c r="C393" s="23"/>
    </row>
    <row r="394" spans="3:3" x14ac:dyDescent="0.15">
      <c r="C394" s="23"/>
    </row>
    <row r="395" spans="3:3" x14ac:dyDescent="0.15">
      <c r="C395" s="23"/>
    </row>
    <row r="396" spans="3:3" x14ac:dyDescent="0.15">
      <c r="C396" s="23"/>
    </row>
    <row r="397" spans="3:3" x14ac:dyDescent="0.15">
      <c r="C397" s="23"/>
    </row>
    <row r="398" spans="3:3" x14ac:dyDescent="0.15">
      <c r="C398" s="23"/>
    </row>
    <row r="399" spans="3:3" x14ac:dyDescent="0.15">
      <c r="C399" s="23"/>
    </row>
    <row r="400" spans="3:3" x14ac:dyDescent="0.15">
      <c r="C400" s="23"/>
    </row>
    <row r="401" spans="3:3" x14ac:dyDescent="0.15">
      <c r="C401" s="23"/>
    </row>
    <row r="402" spans="3:3" x14ac:dyDescent="0.15">
      <c r="C402" s="23"/>
    </row>
    <row r="403" spans="3:3" x14ac:dyDescent="0.15">
      <c r="C403" s="23"/>
    </row>
    <row r="404" spans="3:3" x14ac:dyDescent="0.15">
      <c r="C404" s="23"/>
    </row>
    <row r="405" spans="3:3" x14ac:dyDescent="0.15">
      <c r="C405" s="23"/>
    </row>
    <row r="406" spans="3:3" x14ac:dyDescent="0.15">
      <c r="C406" s="23"/>
    </row>
    <row r="407" spans="3:3" x14ac:dyDescent="0.15">
      <c r="C407" s="23"/>
    </row>
    <row r="408" spans="3:3" x14ac:dyDescent="0.15">
      <c r="C408" s="23"/>
    </row>
    <row r="409" spans="3:3" x14ac:dyDescent="0.15">
      <c r="C409" s="23"/>
    </row>
    <row r="410" spans="3:3" x14ac:dyDescent="0.15">
      <c r="C410" s="23"/>
    </row>
    <row r="411" spans="3:3" x14ac:dyDescent="0.15">
      <c r="C411" s="23"/>
    </row>
    <row r="412" spans="3:3" x14ac:dyDescent="0.15">
      <c r="C412" s="23"/>
    </row>
    <row r="413" spans="3:3" x14ac:dyDescent="0.15">
      <c r="C413" s="23"/>
    </row>
    <row r="414" spans="3:3" x14ac:dyDescent="0.15">
      <c r="C414" s="23"/>
    </row>
    <row r="415" spans="3:3" x14ac:dyDescent="0.15">
      <c r="C415" s="23"/>
    </row>
    <row r="416" spans="3:3" x14ac:dyDescent="0.15">
      <c r="C416" s="23"/>
    </row>
    <row r="417" spans="3:3" x14ac:dyDescent="0.15">
      <c r="C417" s="23"/>
    </row>
    <row r="418" spans="3:3" x14ac:dyDescent="0.15">
      <c r="C418" s="23"/>
    </row>
    <row r="419" spans="3:3" x14ac:dyDescent="0.15">
      <c r="C419" s="23"/>
    </row>
    <row r="420" spans="3:3" x14ac:dyDescent="0.15">
      <c r="C420" s="23"/>
    </row>
    <row r="421" spans="3:3" x14ac:dyDescent="0.15">
      <c r="C421" s="23"/>
    </row>
    <row r="422" spans="3:3" x14ac:dyDescent="0.15">
      <c r="C422" s="23"/>
    </row>
    <row r="423" spans="3:3" x14ac:dyDescent="0.15">
      <c r="C423" s="23"/>
    </row>
    <row r="424" spans="3:3" x14ac:dyDescent="0.15">
      <c r="C424" s="23"/>
    </row>
    <row r="425" spans="3:3" x14ac:dyDescent="0.15">
      <c r="C425" s="23"/>
    </row>
    <row r="426" spans="3:3" x14ac:dyDescent="0.15">
      <c r="C426" s="23"/>
    </row>
    <row r="427" spans="3:3" x14ac:dyDescent="0.15">
      <c r="C427" s="23"/>
    </row>
    <row r="428" spans="3:3" x14ac:dyDescent="0.15">
      <c r="C428" s="23"/>
    </row>
    <row r="429" spans="3:3" x14ac:dyDescent="0.15">
      <c r="C429" s="23"/>
    </row>
    <row r="430" spans="3:3" x14ac:dyDescent="0.15">
      <c r="C430" s="23"/>
    </row>
    <row r="431" spans="3:3" x14ac:dyDescent="0.15">
      <c r="C431" s="23"/>
    </row>
    <row r="432" spans="3:3" x14ac:dyDescent="0.15">
      <c r="C432" s="23"/>
    </row>
    <row r="433" spans="3:3" x14ac:dyDescent="0.15">
      <c r="C433" s="23"/>
    </row>
    <row r="434" spans="3:3" x14ac:dyDescent="0.15">
      <c r="C434" s="23"/>
    </row>
    <row r="435" spans="3:3" x14ac:dyDescent="0.15">
      <c r="C435" s="23"/>
    </row>
    <row r="436" spans="3:3" x14ac:dyDescent="0.15">
      <c r="C436" s="23"/>
    </row>
    <row r="437" spans="3:3" x14ac:dyDescent="0.15">
      <c r="C437" s="23"/>
    </row>
    <row r="438" spans="3:3" x14ac:dyDescent="0.15">
      <c r="C438" s="23"/>
    </row>
    <row r="439" spans="3:3" x14ac:dyDescent="0.15">
      <c r="C439" s="23"/>
    </row>
    <row r="440" spans="3:3" x14ac:dyDescent="0.15">
      <c r="C440" s="23"/>
    </row>
    <row r="441" spans="3:3" x14ac:dyDescent="0.15">
      <c r="C441" s="23"/>
    </row>
    <row r="442" spans="3:3" x14ac:dyDescent="0.15">
      <c r="C442" s="23"/>
    </row>
    <row r="443" spans="3:3" x14ac:dyDescent="0.15">
      <c r="C443" s="23"/>
    </row>
    <row r="444" spans="3:3" x14ac:dyDescent="0.15">
      <c r="C444" s="23"/>
    </row>
    <row r="445" spans="3:3" x14ac:dyDescent="0.15">
      <c r="C445" s="23"/>
    </row>
    <row r="446" spans="3:3" x14ac:dyDescent="0.15">
      <c r="C446" s="23"/>
    </row>
    <row r="447" spans="3:3" x14ac:dyDescent="0.15">
      <c r="C447" s="23"/>
    </row>
    <row r="448" spans="3:3" x14ac:dyDescent="0.15">
      <c r="C448" s="23"/>
    </row>
    <row r="449" spans="3:3" x14ac:dyDescent="0.15">
      <c r="C449" s="23"/>
    </row>
    <row r="450" spans="3:3" x14ac:dyDescent="0.15">
      <c r="C450" s="23"/>
    </row>
    <row r="451" spans="3:3" x14ac:dyDescent="0.15">
      <c r="C451" s="23"/>
    </row>
    <row r="452" spans="3:3" x14ac:dyDescent="0.15">
      <c r="C452" s="23"/>
    </row>
    <row r="453" spans="3:3" x14ac:dyDescent="0.15">
      <c r="C453" s="23"/>
    </row>
    <row r="454" spans="3:3" x14ac:dyDescent="0.15">
      <c r="C454" s="23"/>
    </row>
    <row r="455" spans="3:3" x14ac:dyDescent="0.15">
      <c r="C455" s="23"/>
    </row>
    <row r="456" spans="3:3" x14ac:dyDescent="0.15">
      <c r="C456" s="23"/>
    </row>
    <row r="457" spans="3:3" x14ac:dyDescent="0.15">
      <c r="C457" s="23"/>
    </row>
    <row r="458" spans="3:3" x14ac:dyDescent="0.15">
      <c r="C458" s="23"/>
    </row>
    <row r="459" spans="3:3" x14ac:dyDescent="0.15">
      <c r="C459" s="23"/>
    </row>
    <row r="460" spans="3:3" x14ac:dyDescent="0.15">
      <c r="C460" s="23"/>
    </row>
    <row r="461" spans="3:3" x14ac:dyDescent="0.15">
      <c r="C461" s="23"/>
    </row>
    <row r="462" spans="3:3" x14ac:dyDescent="0.15">
      <c r="C462" s="23"/>
    </row>
    <row r="463" spans="3:3" x14ac:dyDescent="0.15">
      <c r="C463" s="23"/>
    </row>
    <row r="464" spans="3:3" x14ac:dyDescent="0.15">
      <c r="C464" s="23"/>
    </row>
    <row r="465" spans="3:3" x14ac:dyDescent="0.15">
      <c r="C465" s="23"/>
    </row>
    <row r="466" spans="3:3" x14ac:dyDescent="0.15">
      <c r="C466" s="23"/>
    </row>
    <row r="467" spans="3:3" x14ac:dyDescent="0.15">
      <c r="C467" s="23"/>
    </row>
    <row r="468" spans="3:3" x14ac:dyDescent="0.15">
      <c r="C468" s="23"/>
    </row>
    <row r="469" spans="3:3" x14ac:dyDescent="0.15">
      <c r="C469" s="23"/>
    </row>
    <row r="470" spans="3:3" x14ac:dyDescent="0.15">
      <c r="C470" s="23"/>
    </row>
    <row r="471" spans="3:3" x14ac:dyDescent="0.15">
      <c r="C471" s="23"/>
    </row>
    <row r="472" spans="3:3" x14ac:dyDescent="0.15">
      <c r="C472" s="23"/>
    </row>
    <row r="473" spans="3:3" x14ac:dyDescent="0.15">
      <c r="C473" s="23"/>
    </row>
    <row r="474" spans="3:3" x14ac:dyDescent="0.15">
      <c r="C474" s="23"/>
    </row>
    <row r="475" spans="3:3" x14ac:dyDescent="0.15">
      <c r="C475" s="23"/>
    </row>
    <row r="476" spans="3:3" x14ac:dyDescent="0.15">
      <c r="C476" s="23"/>
    </row>
    <row r="477" spans="3:3" x14ac:dyDescent="0.15">
      <c r="C477" s="23"/>
    </row>
    <row r="478" spans="3:3" x14ac:dyDescent="0.15">
      <c r="C478" s="23"/>
    </row>
    <row r="479" spans="3:3" x14ac:dyDescent="0.15">
      <c r="C479" s="23"/>
    </row>
    <row r="480" spans="3:3" x14ac:dyDescent="0.15">
      <c r="C480" s="23"/>
    </row>
    <row r="481" spans="3:3" x14ac:dyDescent="0.15">
      <c r="C481" s="23"/>
    </row>
    <row r="482" spans="3:3" x14ac:dyDescent="0.15">
      <c r="C482" s="23"/>
    </row>
    <row r="483" spans="3:3" x14ac:dyDescent="0.15">
      <c r="C483" s="23"/>
    </row>
    <row r="484" spans="3:3" x14ac:dyDescent="0.15">
      <c r="C484" s="23"/>
    </row>
    <row r="485" spans="3:3" x14ac:dyDescent="0.15">
      <c r="C485" s="23"/>
    </row>
    <row r="486" spans="3:3" x14ac:dyDescent="0.15">
      <c r="C486" s="23"/>
    </row>
    <row r="487" spans="3:3" x14ac:dyDescent="0.15">
      <c r="C487" s="23"/>
    </row>
    <row r="488" spans="3:3" x14ac:dyDescent="0.15">
      <c r="C488" s="23"/>
    </row>
    <row r="489" spans="3:3" x14ac:dyDescent="0.15">
      <c r="C489" s="23"/>
    </row>
    <row r="490" spans="3:3" x14ac:dyDescent="0.15">
      <c r="C490" s="23"/>
    </row>
    <row r="491" spans="3:3" x14ac:dyDescent="0.15">
      <c r="C491" s="23"/>
    </row>
    <row r="492" spans="3:3" x14ac:dyDescent="0.15">
      <c r="C492" s="23"/>
    </row>
    <row r="493" spans="3:3" x14ac:dyDescent="0.15">
      <c r="C493" s="23"/>
    </row>
    <row r="494" spans="3:3" x14ac:dyDescent="0.15">
      <c r="C494" s="23"/>
    </row>
    <row r="495" spans="3:3" x14ac:dyDescent="0.15">
      <c r="C495" s="23"/>
    </row>
    <row r="496" spans="3:3" x14ac:dyDescent="0.15">
      <c r="C496" s="23"/>
    </row>
    <row r="497" spans="3:3" x14ac:dyDescent="0.15">
      <c r="C497" s="23"/>
    </row>
    <row r="498" spans="3:3" x14ac:dyDescent="0.15">
      <c r="C498" s="23"/>
    </row>
    <row r="499" spans="3:3" x14ac:dyDescent="0.15">
      <c r="C499" s="23"/>
    </row>
    <row r="500" spans="3:3" x14ac:dyDescent="0.15">
      <c r="C500" s="23"/>
    </row>
    <row r="501" spans="3:3" x14ac:dyDescent="0.15">
      <c r="C501" s="23"/>
    </row>
    <row r="502" spans="3:3" x14ac:dyDescent="0.15">
      <c r="C502" s="23"/>
    </row>
    <row r="503" spans="3:3" x14ac:dyDescent="0.15">
      <c r="C503" s="23"/>
    </row>
    <row r="504" spans="3:3" x14ac:dyDescent="0.15">
      <c r="C504" s="23"/>
    </row>
    <row r="505" spans="3:3" x14ac:dyDescent="0.15">
      <c r="C505" s="23"/>
    </row>
    <row r="506" spans="3:3" x14ac:dyDescent="0.15">
      <c r="C506" s="23"/>
    </row>
    <row r="507" spans="3:3" x14ac:dyDescent="0.15">
      <c r="C507" s="23"/>
    </row>
    <row r="508" spans="3:3" x14ac:dyDescent="0.15">
      <c r="C508" s="23"/>
    </row>
    <row r="509" spans="3:3" x14ac:dyDescent="0.15">
      <c r="C509" s="23"/>
    </row>
    <row r="510" spans="3:3" x14ac:dyDescent="0.15">
      <c r="C510" s="23"/>
    </row>
    <row r="511" spans="3:3" x14ac:dyDescent="0.15">
      <c r="C511" s="23"/>
    </row>
    <row r="512" spans="3:3" x14ac:dyDescent="0.15">
      <c r="C512" s="23"/>
    </row>
    <row r="513" spans="3:3" x14ac:dyDescent="0.15">
      <c r="C513" s="23"/>
    </row>
    <row r="514" spans="3:3" x14ac:dyDescent="0.15">
      <c r="C514" s="23"/>
    </row>
    <row r="515" spans="3:3" x14ac:dyDescent="0.15">
      <c r="C515" s="23"/>
    </row>
    <row r="516" spans="3:3" x14ac:dyDescent="0.15">
      <c r="C516" s="23"/>
    </row>
    <row r="517" spans="3:3" x14ac:dyDescent="0.15">
      <c r="C517" s="23"/>
    </row>
    <row r="518" spans="3:3" x14ac:dyDescent="0.15">
      <c r="C518" s="23"/>
    </row>
    <row r="519" spans="3:3" x14ac:dyDescent="0.15">
      <c r="C519" s="23"/>
    </row>
    <row r="520" spans="3:3" x14ac:dyDescent="0.15">
      <c r="C520" s="23"/>
    </row>
    <row r="521" spans="3:3" x14ac:dyDescent="0.15">
      <c r="C521" s="23"/>
    </row>
    <row r="522" spans="3:3" x14ac:dyDescent="0.15">
      <c r="C522" s="23"/>
    </row>
    <row r="523" spans="3:3" x14ac:dyDescent="0.15">
      <c r="C523" s="23"/>
    </row>
    <row r="524" spans="3:3" x14ac:dyDescent="0.15">
      <c r="C524" s="23"/>
    </row>
    <row r="525" spans="3:3" x14ac:dyDescent="0.15">
      <c r="C525" s="23"/>
    </row>
    <row r="526" spans="3:3" x14ac:dyDescent="0.15">
      <c r="C526" s="23"/>
    </row>
    <row r="527" spans="3:3" x14ac:dyDescent="0.15">
      <c r="C527" s="23"/>
    </row>
    <row r="528" spans="3:3" x14ac:dyDescent="0.15">
      <c r="C528" s="23"/>
    </row>
    <row r="529" spans="3:3" x14ac:dyDescent="0.15">
      <c r="C529" s="23"/>
    </row>
    <row r="530" spans="3:3" x14ac:dyDescent="0.15">
      <c r="C530" s="23"/>
    </row>
    <row r="531" spans="3:3" x14ac:dyDescent="0.15">
      <c r="C531" s="23"/>
    </row>
    <row r="532" spans="3:3" x14ac:dyDescent="0.15">
      <c r="C532" s="23"/>
    </row>
    <row r="533" spans="3:3" x14ac:dyDescent="0.15">
      <c r="C533" s="23"/>
    </row>
    <row r="534" spans="3:3" x14ac:dyDescent="0.15">
      <c r="C534" s="23"/>
    </row>
    <row r="535" spans="3:3" x14ac:dyDescent="0.15">
      <c r="C535" s="23"/>
    </row>
    <row r="536" spans="3:3" x14ac:dyDescent="0.15">
      <c r="C536" s="23"/>
    </row>
    <row r="537" spans="3:3" x14ac:dyDescent="0.15">
      <c r="C537" s="23"/>
    </row>
    <row r="538" spans="3:3" x14ac:dyDescent="0.15">
      <c r="C538" s="23"/>
    </row>
    <row r="539" spans="3:3" x14ac:dyDescent="0.15">
      <c r="C539" s="23"/>
    </row>
    <row r="540" spans="3:3" x14ac:dyDescent="0.15">
      <c r="C540" s="23"/>
    </row>
    <row r="541" spans="3:3" x14ac:dyDescent="0.15">
      <c r="C541" s="23"/>
    </row>
    <row r="542" spans="3:3" x14ac:dyDescent="0.15">
      <c r="C542" s="23"/>
    </row>
    <row r="543" spans="3:3" x14ac:dyDescent="0.15">
      <c r="C543" s="23"/>
    </row>
    <row r="544" spans="3:3" x14ac:dyDescent="0.15">
      <c r="C544" s="23"/>
    </row>
    <row r="545" spans="3:3" x14ac:dyDescent="0.15">
      <c r="C545" s="23"/>
    </row>
    <row r="546" spans="3:3" x14ac:dyDescent="0.15">
      <c r="C546" s="23"/>
    </row>
    <row r="547" spans="3:3" x14ac:dyDescent="0.15">
      <c r="C547" s="23"/>
    </row>
    <row r="548" spans="3:3" x14ac:dyDescent="0.15">
      <c r="C548" s="23"/>
    </row>
    <row r="549" spans="3:3" x14ac:dyDescent="0.15">
      <c r="C549" s="23"/>
    </row>
    <row r="550" spans="3:3" x14ac:dyDescent="0.15">
      <c r="C550" s="23"/>
    </row>
    <row r="551" spans="3:3" x14ac:dyDescent="0.15">
      <c r="C551" s="23"/>
    </row>
    <row r="552" spans="3:3" x14ac:dyDescent="0.15">
      <c r="C552" s="23"/>
    </row>
    <row r="553" spans="3:3" x14ac:dyDescent="0.15">
      <c r="C553" s="23"/>
    </row>
    <row r="554" spans="3:3" x14ac:dyDescent="0.15">
      <c r="C554" s="23"/>
    </row>
    <row r="555" spans="3:3" x14ac:dyDescent="0.15">
      <c r="C555" s="23"/>
    </row>
    <row r="556" spans="3:3" x14ac:dyDescent="0.15">
      <c r="C556" s="23"/>
    </row>
    <row r="557" spans="3:3" x14ac:dyDescent="0.15">
      <c r="C557" s="23"/>
    </row>
    <row r="558" spans="3:3" x14ac:dyDescent="0.15">
      <c r="C558" s="23"/>
    </row>
    <row r="559" spans="3:3" x14ac:dyDescent="0.15">
      <c r="C559" s="23"/>
    </row>
    <row r="560" spans="3:3" x14ac:dyDescent="0.15">
      <c r="C560" s="23"/>
    </row>
    <row r="561" spans="3:3" x14ac:dyDescent="0.15">
      <c r="C561" s="23"/>
    </row>
    <row r="562" spans="3:3" x14ac:dyDescent="0.15">
      <c r="C562" s="23"/>
    </row>
    <row r="563" spans="3:3" x14ac:dyDescent="0.15">
      <c r="C563" s="23"/>
    </row>
    <row r="564" spans="3:3" x14ac:dyDescent="0.15">
      <c r="C564" s="23"/>
    </row>
    <row r="565" spans="3:3" x14ac:dyDescent="0.15">
      <c r="C565" s="23"/>
    </row>
    <row r="566" spans="3:3" x14ac:dyDescent="0.15">
      <c r="C566" s="23"/>
    </row>
    <row r="567" spans="3:3" x14ac:dyDescent="0.15">
      <c r="C567" s="23"/>
    </row>
    <row r="568" spans="3:3" x14ac:dyDescent="0.15">
      <c r="C568" s="23"/>
    </row>
    <row r="569" spans="3:3" x14ac:dyDescent="0.15">
      <c r="C569" s="23"/>
    </row>
    <row r="570" spans="3:3" x14ac:dyDescent="0.15">
      <c r="C570" s="23"/>
    </row>
    <row r="571" spans="3:3" x14ac:dyDescent="0.15">
      <c r="C571" s="23"/>
    </row>
    <row r="572" spans="3:3" x14ac:dyDescent="0.15">
      <c r="C572" s="23"/>
    </row>
    <row r="573" spans="3:3" x14ac:dyDescent="0.15">
      <c r="C573" s="23"/>
    </row>
    <row r="574" spans="3:3" x14ac:dyDescent="0.15">
      <c r="C574" s="23"/>
    </row>
    <row r="575" spans="3:3" x14ac:dyDescent="0.15">
      <c r="C575" s="23"/>
    </row>
    <row r="576" spans="3:3" x14ac:dyDescent="0.15">
      <c r="C576" s="23"/>
    </row>
    <row r="577" spans="3:3" x14ac:dyDescent="0.15">
      <c r="C577" s="23"/>
    </row>
    <row r="578" spans="3:3" x14ac:dyDescent="0.15">
      <c r="C578" s="23"/>
    </row>
    <row r="579" spans="3:3" x14ac:dyDescent="0.15">
      <c r="C579" s="23"/>
    </row>
    <row r="580" spans="3:3" x14ac:dyDescent="0.15">
      <c r="C580" s="23"/>
    </row>
    <row r="581" spans="3:3" x14ac:dyDescent="0.15">
      <c r="C581" s="23"/>
    </row>
    <row r="582" spans="3:3" x14ac:dyDescent="0.15">
      <c r="C582" s="23"/>
    </row>
    <row r="583" spans="3:3" x14ac:dyDescent="0.15">
      <c r="C583" s="23"/>
    </row>
    <row r="584" spans="3:3" x14ac:dyDescent="0.15">
      <c r="C584" s="23"/>
    </row>
    <row r="585" spans="3:3" x14ac:dyDescent="0.15">
      <c r="C585" s="23"/>
    </row>
    <row r="586" spans="3:3" x14ac:dyDescent="0.15">
      <c r="C586" s="23"/>
    </row>
    <row r="587" spans="3:3" x14ac:dyDescent="0.15">
      <c r="C587" s="23"/>
    </row>
    <row r="588" spans="3:3" x14ac:dyDescent="0.15">
      <c r="C588" s="23"/>
    </row>
    <row r="589" spans="3:3" x14ac:dyDescent="0.15">
      <c r="C589" s="23"/>
    </row>
    <row r="590" spans="3:3" x14ac:dyDescent="0.15">
      <c r="C590" s="23"/>
    </row>
    <row r="591" spans="3:3" x14ac:dyDescent="0.15">
      <c r="C591" s="23"/>
    </row>
    <row r="592" spans="3:3" x14ac:dyDescent="0.15">
      <c r="C592" s="23"/>
    </row>
    <row r="593" spans="3:3" x14ac:dyDescent="0.15">
      <c r="C593" s="23"/>
    </row>
    <row r="594" spans="3:3" x14ac:dyDescent="0.15">
      <c r="C594" s="23"/>
    </row>
    <row r="595" spans="3:3" x14ac:dyDescent="0.15">
      <c r="C595" s="23"/>
    </row>
    <row r="596" spans="3:3" x14ac:dyDescent="0.15">
      <c r="C596" s="23"/>
    </row>
    <row r="597" spans="3:3" x14ac:dyDescent="0.15">
      <c r="C597" s="23"/>
    </row>
    <row r="598" spans="3:3" x14ac:dyDescent="0.15">
      <c r="C598" s="23"/>
    </row>
    <row r="599" spans="3:3" x14ac:dyDescent="0.15">
      <c r="C599" s="23"/>
    </row>
    <row r="600" spans="3:3" x14ac:dyDescent="0.15">
      <c r="C600" s="23"/>
    </row>
    <row r="601" spans="3:3" x14ac:dyDescent="0.15">
      <c r="C601" s="23"/>
    </row>
    <row r="602" spans="3:3" x14ac:dyDescent="0.15">
      <c r="C602" s="23"/>
    </row>
    <row r="603" spans="3:3" x14ac:dyDescent="0.15">
      <c r="C603" s="23"/>
    </row>
    <row r="604" spans="3:3" x14ac:dyDescent="0.15">
      <c r="C604" s="23"/>
    </row>
    <row r="605" spans="3:3" x14ac:dyDescent="0.15">
      <c r="C605" s="23"/>
    </row>
    <row r="606" spans="3:3" x14ac:dyDescent="0.15">
      <c r="C606" s="23"/>
    </row>
    <row r="607" spans="3:3" x14ac:dyDescent="0.15">
      <c r="C607" s="23"/>
    </row>
    <row r="608" spans="3:3" x14ac:dyDescent="0.15">
      <c r="C608" s="23"/>
    </row>
    <row r="609" spans="3:3" x14ac:dyDescent="0.15">
      <c r="C609" s="23"/>
    </row>
    <row r="610" spans="3:3" x14ac:dyDescent="0.15">
      <c r="C610" s="23"/>
    </row>
    <row r="611" spans="3:3" x14ac:dyDescent="0.15">
      <c r="C611" s="23"/>
    </row>
    <row r="612" spans="3:3" x14ac:dyDescent="0.15">
      <c r="C612" s="23"/>
    </row>
    <row r="613" spans="3:3" x14ac:dyDescent="0.15">
      <c r="C613" s="23"/>
    </row>
    <row r="614" spans="3:3" x14ac:dyDescent="0.15">
      <c r="C614" s="23"/>
    </row>
    <row r="615" spans="3:3" x14ac:dyDescent="0.15">
      <c r="C615" s="23"/>
    </row>
    <row r="616" spans="3:3" x14ac:dyDescent="0.15">
      <c r="C616" s="23"/>
    </row>
    <row r="617" spans="3:3" x14ac:dyDescent="0.15">
      <c r="C617" s="23"/>
    </row>
    <row r="618" spans="3:3" x14ac:dyDescent="0.15">
      <c r="C618" s="23"/>
    </row>
    <row r="619" spans="3:3" x14ac:dyDescent="0.15">
      <c r="C619" s="23"/>
    </row>
    <row r="620" spans="3:3" x14ac:dyDescent="0.15">
      <c r="C620" s="23"/>
    </row>
    <row r="621" spans="3:3" x14ac:dyDescent="0.15">
      <c r="C621" s="23"/>
    </row>
    <row r="622" spans="3:3" x14ac:dyDescent="0.15">
      <c r="C622" s="23"/>
    </row>
    <row r="623" spans="3:3" x14ac:dyDescent="0.15">
      <c r="C623" s="23"/>
    </row>
    <row r="624" spans="3:3" x14ac:dyDescent="0.15">
      <c r="C624" s="23"/>
    </row>
    <row r="625" spans="3:3" x14ac:dyDescent="0.15">
      <c r="C625" s="23"/>
    </row>
    <row r="626" spans="3:3" x14ac:dyDescent="0.15">
      <c r="C626" s="23"/>
    </row>
    <row r="627" spans="3:3" x14ac:dyDescent="0.15">
      <c r="C627" s="23"/>
    </row>
    <row r="628" spans="3:3" x14ac:dyDescent="0.15">
      <c r="C628" s="23"/>
    </row>
    <row r="629" spans="3:3" x14ac:dyDescent="0.15">
      <c r="C629" s="23"/>
    </row>
    <row r="630" spans="3:3" x14ac:dyDescent="0.15">
      <c r="C630" s="23"/>
    </row>
    <row r="631" spans="3:3" x14ac:dyDescent="0.15">
      <c r="C631" s="23"/>
    </row>
    <row r="632" spans="3:3" x14ac:dyDescent="0.15">
      <c r="C632" s="23"/>
    </row>
    <row r="633" spans="3:3" x14ac:dyDescent="0.15">
      <c r="C633" s="23"/>
    </row>
    <row r="634" spans="3:3" x14ac:dyDescent="0.15">
      <c r="C634" s="23"/>
    </row>
    <row r="635" spans="3:3" x14ac:dyDescent="0.15">
      <c r="C635" s="23"/>
    </row>
    <row r="636" spans="3:3" x14ac:dyDescent="0.15">
      <c r="C636" s="23"/>
    </row>
    <row r="637" spans="3:3" x14ac:dyDescent="0.15">
      <c r="C637" s="23"/>
    </row>
    <row r="638" spans="3:3" x14ac:dyDescent="0.15">
      <c r="C638" s="23"/>
    </row>
    <row r="639" spans="3:3" x14ac:dyDescent="0.15">
      <c r="C639" s="23"/>
    </row>
    <row r="640" spans="3:3" x14ac:dyDescent="0.15">
      <c r="C640" s="23"/>
    </row>
    <row r="641" spans="3:3" x14ac:dyDescent="0.15">
      <c r="C641" s="23"/>
    </row>
    <row r="642" spans="3:3" x14ac:dyDescent="0.15">
      <c r="C642" s="23"/>
    </row>
    <row r="643" spans="3:3" x14ac:dyDescent="0.15">
      <c r="C643" s="23"/>
    </row>
    <row r="644" spans="3:3" x14ac:dyDescent="0.15">
      <c r="C644" s="23"/>
    </row>
    <row r="645" spans="3:3" x14ac:dyDescent="0.15">
      <c r="C645" s="23"/>
    </row>
    <row r="646" spans="3:3" x14ac:dyDescent="0.15">
      <c r="C646" s="23"/>
    </row>
    <row r="647" spans="3:3" x14ac:dyDescent="0.15">
      <c r="C647" s="23"/>
    </row>
    <row r="648" spans="3:3" x14ac:dyDescent="0.15">
      <c r="C648" s="23"/>
    </row>
    <row r="649" spans="3:3" x14ac:dyDescent="0.15">
      <c r="C649" s="23"/>
    </row>
    <row r="650" spans="3:3" x14ac:dyDescent="0.15">
      <c r="C650" s="23"/>
    </row>
    <row r="651" spans="3:3" x14ac:dyDescent="0.15">
      <c r="C651" s="23"/>
    </row>
    <row r="652" spans="3:3" x14ac:dyDescent="0.15">
      <c r="C652" s="23"/>
    </row>
    <row r="653" spans="3:3" x14ac:dyDescent="0.15">
      <c r="C653" s="23"/>
    </row>
    <row r="654" spans="3:3" x14ac:dyDescent="0.15">
      <c r="C654" s="23"/>
    </row>
    <row r="655" spans="3:3" x14ac:dyDescent="0.15">
      <c r="C655" s="23"/>
    </row>
    <row r="656" spans="3:3" x14ac:dyDescent="0.15">
      <c r="C656" s="23"/>
    </row>
    <row r="657" spans="3:3" x14ac:dyDescent="0.15">
      <c r="C657" s="23"/>
    </row>
    <row r="658" spans="3:3" x14ac:dyDescent="0.15">
      <c r="C658" s="23"/>
    </row>
    <row r="659" spans="3:3" x14ac:dyDescent="0.15">
      <c r="C659" s="23"/>
    </row>
    <row r="660" spans="3:3" x14ac:dyDescent="0.15">
      <c r="C660" s="23"/>
    </row>
    <row r="661" spans="3:3" x14ac:dyDescent="0.15">
      <c r="C661" s="23"/>
    </row>
    <row r="662" spans="3:3" x14ac:dyDescent="0.15">
      <c r="C662" s="23"/>
    </row>
    <row r="663" spans="3:3" x14ac:dyDescent="0.15">
      <c r="C663" s="23"/>
    </row>
    <row r="664" spans="3:3" x14ac:dyDescent="0.15">
      <c r="C664" s="23"/>
    </row>
    <row r="665" spans="3:3" x14ac:dyDescent="0.15">
      <c r="C665" s="23"/>
    </row>
    <row r="666" spans="3:3" x14ac:dyDescent="0.15">
      <c r="C666" s="23"/>
    </row>
    <row r="667" spans="3:3" x14ac:dyDescent="0.15">
      <c r="C667" s="23"/>
    </row>
    <row r="668" spans="3:3" x14ac:dyDescent="0.15">
      <c r="C668" s="23"/>
    </row>
    <row r="669" spans="3:3" x14ac:dyDescent="0.15">
      <c r="C669" s="23"/>
    </row>
    <row r="670" spans="3:3" x14ac:dyDescent="0.15">
      <c r="C670" s="23"/>
    </row>
    <row r="671" spans="3:3" x14ac:dyDescent="0.15">
      <c r="C671" s="23"/>
    </row>
    <row r="672" spans="3:3" x14ac:dyDescent="0.15">
      <c r="C672" s="23"/>
    </row>
    <row r="673" spans="3:3" x14ac:dyDescent="0.15">
      <c r="C673" s="23"/>
    </row>
    <row r="674" spans="3:3" x14ac:dyDescent="0.15">
      <c r="C674" s="23"/>
    </row>
    <row r="675" spans="3:3" x14ac:dyDescent="0.15">
      <c r="C675" s="23"/>
    </row>
    <row r="676" spans="3:3" x14ac:dyDescent="0.15">
      <c r="C676" s="23"/>
    </row>
    <row r="677" spans="3:3" x14ac:dyDescent="0.15">
      <c r="C677" s="23"/>
    </row>
    <row r="678" spans="3:3" x14ac:dyDescent="0.15">
      <c r="C678" s="23"/>
    </row>
    <row r="679" spans="3:3" x14ac:dyDescent="0.15">
      <c r="C679" s="23"/>
    </row>
    <row r="680" spans="3:3" x14ac:dyDescent="0.15">
      <c r="C680" s="23"/>
    </row>
    <row r="681" spans="3:3" x14ac:dyDescent="0.15">
      <c r="C681" s="23"/>
    </row>
    <row r="682" spans="3:3" x14ac:dyDescent="0.15">
      <c r="C682" s="23"/>
    </row>
    <row r="683" spans="3:3" x14ac:dyDescent="0.15">
      <c r="C683" s="23"/>
    </row>
    <row r="684" spans="3:3" x14ac:dyDescent="0.15">
      <c r="C684" s="23"/>
    </row>
    <row r="685" spans="3:3" x14ac:dyDescent="0.15">
      <c r="C685" s="23"/>
    </row>
    <row r="686" spans="3:3" x14ac:dyDescent="0.15">
      <c r="C686" s="23"/>
    </row>
    <row r="687" spans="3:3" x14ac:dyDescent="0.15">
      <c r="C687" s="23"/>
    </row>
    <row r="688" spans="3:3" x14ac:dyDescent="0.15">
      <c r="C688" s="23"/>
    </row>
    <row r="689" spans="3:3" x14ac:dyDescent="0.15">
      <c r="C689" s="23"/>
    </row>
    <row r="690" spans="3:3" x14ac:dyDescent="0.15">
      <c r="C690" s="23"/>
    </row>
    <row r="691" spans="3:3" x14ac:dyDescent="0.15">
      <c r="C691" s="23"/>
    </row>
    <row r="692" spans="3:3" x14ac:dyDescent="0.15">
      <c r="C692" s="23"/>
    </row>
    <row r="693" spans="3:3" x14ac:dyDescent="0.15">
      <c r="C693" s="23"/>
    </row>
    <row r="694" spans="3:3" x14ac:dyDescent="0.15">
      <c r="C694" s="23"/>
    </row>
    <row r="695" spans="3:3" x14ac:dyDescent="0.15">
      <c r="C695" s="23"/>
    </row>
    <row r="696" spans="3:3" x14ac:dyDescent="0.15">
      <c r="C696" s="23"/>
    </row>
    <row r="697" spans="3:3" x14ac:dyDescent="0.15">
      <c r="C697" s="23"/>
    </row>
    <row r="698" spans="3:3" x14ac:dyDescent="0.15">
      <c r="C698" s="23"/>
    </row>
    <row r="699" spans="3:3" x14ac:dyDescent="0.15">
      <c r="C699" s="23"/>
    </row>
    <row r="700" spans="3:3" x14ac:dyDescent="0.15">
      <c r="C700" s="23"/>
    </row>
    <row r="701" spans="3:3" x14ac:dyDescent="0.15">
      <c r="C701" s="23"/>
    </row>
    <row r="702" spans="3:3" x14ac:dyDescent="0.15">
      <c r="C702" s="23"/>
    </row>
    <row r="703" spans="3:3" x14ac:dyDescent="0.15">
      <c r="C703" s="23"/>
    </row>
    <row r="704" spans="3:3" x14ac:dyDescent="0.15">
      <c r="C704" s="23"/>
    </row>
    <row r="705" spans="3:3" x14ac:dyDescent="0.15">
      <c r="C705" s="23"/>
    </row>
    <row r="706" spans="3:3" x14ac:dyDescent="0.15">
      <c r="C706" s="23"/>
    </row>
    <row r="707" spans="3:3" x14ac:dyDescent="0.15">
      <c r="C707" s="23"/>
    </row>
    <row r="708" spans="3:3" x14ac:dyDescent="0.15">
      <c r="C708" s="23"/>
    </row>
    <row r="709" spans="3:3" x14ac:dyDescent="0.15">
      <c r="C709" s="23"/>
    </row>
    <row r="710" spans="3:3" x14ac:dyDescent="0.15">
      <c r="C710" s="23"/>
    </row>
    <row r="711" spans="3:3" x14ac:dyDescent="0.15">
      <c r="C711" s="23"/>
    </row>
    <row r="712" spans="3:3" x14ac:dyDescent="0.15">
      <c r="C712" s="23"/>
    </row>
    <row r="713" spans="3:3" x14ac:dyDescent="0.15">
      <c r="C713" s="23"/>
    </row>
    <row r="714" spans="3:3" x14ac:dyDescent="0.15">
      <c r="C714" s="23"/>
    </row>
    <row r="715" spans="3:3" x14ac:dyDescent="0.15">
      <c r="C715" s="23"/>
    </row>
    <row r="716" spans="3:3" x14ac:dyDescent="0.15">
      <c r="C716" s="23"/>
    </row>
    <row r="717" spans="3:3" x14ac:dyDescent="0.15">
      <c r="C717" s="23"/>
    </row>
    <row r="718" spans="3:3" x14ac:dyDescent="0.15">
      <c r="C718" s="23"/>
    </row>
    <row r="719" spans="3:3" x14ac:dyDescent="0.15">
      <c r="C719" s="23"/>
    </row>
    <row r="720" spans="3:3" x14ac:dyDescent="0.15">
      <c r="C720" s="23"/>
    </row>
    <row r="721" spans="3:3" x14ac:dyDescent="0.15">
      <c r="C721" s="23"/>
    </row>
    <row r="722" spans="3:3" x14ac:dyDescent="0.15">
      <c r="C722" s="23"/>
    </row>
    <row r="723" spans="3:3" x14ac:dyDescent="0.15">
      <c r="C723" s="23"/>
    </row>
    <row r="724" spans="3:3" x14ac:dyDescent="0.15">
      <c r="C724" s="23"/>
    </row>
    <row r="725" spans="3:3" x14ac:dyDescent="0.15">
      <c r="C725" s="23"/>
    </row>
    <row r="726" spans="3:3" x14ac:dyDescent="0.15">
      <c r="C726" s="23"/>
    </row>
    <row r="727" spans="3:3" x14ac:dyDescent="0.15">
      <c r="C727" s="23"/>
    </row>
    <row r="728" spans="3:3" x14ac:dyDescent="0.15">
      <c r="C728" s="23"/>
    </row>
    <row r="729" spans="3:3" x14ac:dyDescent="0.15">
      <c r="C729" s="23"/>
    </row>
    <row r="730" spans="3:3" x14ac:dyDescent="0.15">
      <c r="C730" s="23"/>
    </row>
    <row r="731" spans="3:3" x14ac:dyDescent="0.15">
      <c r="C731" s="23"/>
    </row>
    <row r="732" spans="3:3" x14ac:dyDescent="0.15">
      <c r="C732" s="23"/>
    </row>
    <row r="733" spans="3:3" x14ac:dyDescent="0.15">
      <c r="C733" s="23"/>
    </row>
    <row r="734" spans="3:3" x14ac:dyDescent="0.15">
      <c r="C734" s="23"/>
    </row>
    <row r="735" spans="3:3" x14ac:dyDescent="0.15">
      <c r="C735" s="23"/>
    </row>
    <row r="736" spans="3:3" x14ac:dyDescent="0.15">
      <c r="C736" s="23"/>
    </row>
    <row r="737" spans="3:3" x14ac:dyDescent="0.15">
      <c r="C737" s="23"/>
    </row>
    <row r="738" spans="3:3" x14ac:dyDescent="0.15">
      <c r="C738" s="23"/>
    </row>
    <row r="739" spans="3:3" x14ac:dyDescent="0.15">
      <c r="C739" s="23"/>
    </row>
    <row r="740" spans="3:3" x14ac:dyDescent="0.15">
      <c r="C740" s="23"/>
    </row>
    <row r="741" spans="3:3" x14ac:dyDescent="0.15">
      <c r="C741" s="23"/>
    </row>
    <row r="742" spans="3:3" x14ac:dyDescent="0.15">
      <c r="C742" s="23"/>
    </row>
    <row r="743" spans="3:3" x14ac:dyDescent="0.15">
      <c r="C743" s="23"/>
    </row>
    <row r="744" spans="3:3" x14ac:dyDescent="0.15">
      <c r="C744" s="23"/>
    </row>
    <row r="745" spans="3:3" x14ac:dyDescent="0.15">
      <c r="C745" s="23"/>
    </row>
    <row r="746" spans="3:3" x14ac:dyDescent="0.15">
      <c r="C746" s="23"/>
    </row>
    <row r="747" spans="3:3" x14ac:dyDescent="0.15">
      <c r="C747" s="23"/>
    </row>
    <row r="748" spans="3:3" x14ac:dyDescent="0.15">
      <c r="C748" s="23"/>
    </row>
    <row r="749" spans="3:3" x14ac:dyDescent="0.15">
      <c r="C749" s="23"/>
    </row>
    <row r="750" spans="3:3" x14ac:dyDescent="0.15">
      <c r="C750" s="23"/>
    </row>
    <row r="751" spans="3:3" x14ac:dyDescent="0.15">
      <c r="C751" s="23"/>
    </row>
    <row r="752" spans="3:3" x14ac:dyDescent="0.15">
      <c r="C752" s="23"/>
    </row>
    <row r="753" spans="3:3" x14ac:dyDescent="0.15">
      <c r="C753" s="23"/>
    </row>
    <row r="754" spans="3:3" x14ac:dyDescent="0.15">
      <c r="C754" s="23"/>
    </row>
    <row r="755" spans="3:3" x14ac:dyDescent="0.15">
      <c r="C755" s="23"/>
    </row>
    <row r="756" spans="3:3" x14ac:dyDescent="0.15">
      <c r="C756" s="23"/>
    </row>
    <row r="757" spans="3:3" x14ac:dyDescent="0.15">
      <c r="C757" s="23"/>
    </row>
    <row r="758" spans="3:3" x14ac:dyDescent="0.15">
      <c r="C758" s="23"/>
    </row>
    <row r="759" spans="3:3" x14ac:dyDescent="0.15">
      <c r="C759" s="23"/>
    </row>
    <row r="760" spans="3:3" x14ac:dyDescent="0.15">
      <c r="C760" s="23"/>
    </row>
    <row r="761" spans="3:3" x14ac:dyDescent="0.15">
      <c r="C761" s="23"/>
    </row>
    <row r="762" spans="3:3" x14ac:dyDescent="0.15">
      <c r="C762" s="23"/>
    </row>
    <row r="763" spans="3:3" x14ac:dyDescent="0.15">
      <c r="C763" s="23"/>
    </row>
    <row r="764" spans="3:3" x14ac:dyDescent="0.15">
      <c r="C764" s="23"/>
    </row>
    <row r="765" spans="3:3" x14ac:dyDescent="0.15">
      <c r="C765" s="23"/>
    </row>
    <row r="766" spans="3:3" x14ac:dyDescent="0.15">
      <c r="C766" s="23"/>
    </row>
    <row r="767" spans="3:3" x14ac:dyDescent="0.15">
      <c r="C767" s="23"/>
    </row>
    <row r="768" spans="3:3" x14ac:dyDescent="0.15">
      <c r="C768" s="23"/>
    </row>
    <row r="769" spans="3:3" x14ac:dyDescent="0.15">
      <c r="C769" s="23"/>
    </row>
    <row r="770" spans="3:3" x14ac:dyDescent="0.15">
      <c r="C770" s="23"/>
    </row>
    <row r="771" spans="3:3" x14ac:dyDescent="0.15">
      <c r="C771" s="23"/>
    </row>
    <row r="772" spans="3:3" x14ac:dyDescent="0.15">
      <c r="C772" s="23"/>
    </row>
    <row r="773" spans="3:3" x14ac:dyDescent="0.15">
      <c r="C773" s="23"/>
    </row>
    <row r="774" spans="3:3" x14ac:dyDescent="0.15">
      <c r="C774" s="23"/>
    </row>
    <row r="775" spans="3:3" x14ac:dyDescent="0.15">
      <c r="C775" s="23"/>
    </row>
    <row r="776" spans="3:3" x14ac:dyDescent="0.15">
      <c r="C776" s="23"/>
    </row>
    <row r="777" spans="3:3" x14ac:dyDescent="0.15">
      <c r="C777" s="23"/>
    </row>
    <row r="778" spans="3:3" x14ac:dyDescent="0.15">
      <c r="C778" s="23"/>
    </row>
    <row r="779" spans="3:3" x14ac:dyDescent="0.15">
      <c r="C779" s="23"/>
    </row>
    <row r="780" spans="3:3" x14ac:dyDescent="0.15">
      <c r="C780" s="23"/>
    </row>
    <row r="781" spans="3:3" x14ac:dyDescent="0.15">
      <c r="C781" s="23"/>
    </row>
    <row r="782" spans="3:3" x14ac:dyDescent="0.15">
      <c r="C782" s="23"/>
    </row>
    <row r="783" spans="3:3" x14ac:dyDescent="0.15">
      <c r="C783" s="23"/>
    </row>
    <row r="784" spans="3:3" x14ac:dyDescent="0.15">
      <c r="C784" s="23"/>
    </row>
    <row r="785" spans="3:3" x14ac:dyDescent="0.15">
      <c r="C785" s="23"/>
    </row>
    <row r="786" spans="3:3" x14ac:dyDescent="0.15">
      <c r="C786" s="23"/>
    </row>
    <row r="787" spans="3:3" x14ac:dyDescent="0.15">
      <c r="C787" s="23"/>
    </row>
    <row r="788" spans="3:3" x14ac:dyDescent="0.15">
      <c r="C788" s="23"/>
    </row>
    <row r="789" spans="3:3" x14ac:dyDescent="0.15">
      <c r="C789" s="23"/>
    </row>
    <row r="790" spans="3:3" x14ac:dyDescent="0.15">
      <c r="C790" s="23"/>
    </row>
    <row r="791" spans="3:3" x14ac:dyDescent="0.15">
      <c r="C791" s="23"/>
    </row>
    <row r="792" spans="3:3" x14ac:dyDescent="0.15">
      <c r="C792" s="23"/>
    </row>
  </sheetData>
  <printOptions horizontalCentered="1"/>
  <pageMargins left="0.75" right="0.75" top="1" bottom="1" header="0.5" footer="0.5"/>
  <pageSetup scale="75" orientation="portrait"/>
  <headerFooter alignWithMargins="0">
    <oddHeader>&amp;C&amp;F&amp;R&amp;P of &amp;N</oddHeader>
  </headerFooter>
  <rowBreaks count="1" manualBreakCount="1">
    <brk id="4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FC5C4-A25A-4BC2-AFD4-5605BD21961E}">
  <dimension ref="A1:M792"/>
  <sheetViews>
    <sheetView zoomScaleNormal="100" workbookViewId="0">
      <pane xSplit="2" ySplit="1" topLeftCell="M89" activePane="bottomRight" state="frozen"/>
      <selection pane="topRight" activeCell="C1" sqref="C1"/>
      <selection pane="bottomLeft" activeCell="A2" sqref="A2"/>
      <selection pane="bottomRight" activeCell="M89" sqref="M89"/>
    </sheetView>
  </sheetViews>
  <sheetFormatPr baseColWidth="10" defaultColWidth="8.83203125" defaultRowHeight="13" x14ac:dyDescent="0.15"/>
  <cols>
    <col min="1" max="1" width="16.33203125" style="18" bestFit="1" customWidth="1"/>
    <col min="2" max="2" width="12.6640625" style="51" customWidth="1"/>
    <col min="3" max="3" width="14.33203125" style="21" customWidth="1"/>
    <col min="4" max="4" width="13.33203125" style="41" hidden="1" customWidth="1"/>
    <col min="5" max="5" width="13.33203125" customWidth="1"/>
    <col min="6" max="6" width="12.83203125" style="19" customWidth="1"/>
    <col min="7" max="7" width="14.6640625" style="19" customWidth="1"/>
    <col min="8" max="8" width="0" hidden="1" customWidth="1"/>
    <col min="9" max="9" width="9" hidden="1" customWidth="1"/>
    <col min="10" max="10" width="11.6640625" hidden="1" customWidth="1"/>
  </cols>
  <sheetData>
    <row r="1" spans="1:12" s="5" customFormat="1" ht="54" customHeight="1" x14ac:dyDescent="0.15">
      <c r="A1" s="1" t="s">
        <v>0</v>
      </c>
      <c r="B1" s="2" t="s">
        <v>1</v>
      </c>
      <c r="C1" s="3" t="s">
        <v>2</v>
      </c>
      <c r="D1" s="35" t="s">
        <v>3</v>
      </c>
      <c r="E1" s="1" t="s">
        <v>21</v>
      </c>
      <c r="F1" s="4" t="s">
        <v>22</v>
      </c>
      <c r="G1" s="4" t="s">
        <v>23</v>
      </c>
      <c r="H1" s="4" t="s">
        <v>7</v>
      </c>
    </row>
    <row r="2" spans="1:12" x14ac:dyDescent="0.1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8</v>
      </c>
    </row>
    <row r="3" spans="1:12" x14ac:dyDescent="0.1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9</v>
      </c>
      <c r="L3" s="52"/>
    </row>
    <row r="4" spans="1:12" x14ac:dyDescent="0.1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9</v>
      </c>
      <c r="L4" s="52"/>
    </row>
    <row r="5" spans="1:12" x14ac:dyDescent="0.1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9</v>
      </c>
      <c r="L5" s="52"/>
    </row>
    <row r="6" spans="1:12" x14ac:dyDescent="0.1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9</v>
      </c>
      <c r="L6" s="52"/>
    </row>
    <row r="7" spans="1:12" x14ac:dyDescent="0.1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9</v>
      </c>
      <c r="L7" s="52"/>
    </row>
    <row r="8" spans="1:12" x14ac:dyDescent="0.1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9</v>
      </c>
      <c r="L8" s="52"/>
    </row>
    <row r="9" spans="1:12" x14ac:dyDescent="0.1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9</v>
      </c>
      <c r="L9" s="52"/>
    </row>
    <row r="10" spans="1:12" x14ac:dyDescent="0.1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9</v>
      </c>
      <c r="L10" s="52"/>
    </row>
    <row r="11" spans="1:12" x14ac:dyDescent="0.1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9</v>
      </c>
      <c r="L11" s="52"/>
    </row>
    <row r="12" spans="1:12" x14ac:dyDescent="0.1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9</v>
      </c>
      <c r="L12" s="52"/>
    </row>
    <row r="13" spans="1:12" x14ac:dyDescent="0.1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9</v>
      </c>
      <c r="L13" s="52"/>
    </row>
    <row r="14" spans="1:12" x14ac:dyDescent="0.1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10</v>
      </c>
      <c r="L14" s="52"/>
    </row>
    <row r="15" spans="1:12" x14ac:dyDescent="0.1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10</v>
      </c>
      <c r="L15" s="52"/>
    </row>
    <row r="16" spans="1:12" x14ac:dyDescent="0.1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9</v>
      </c>
      <c r="L16" s="52"/>
    </row>
    <row r="17" spans="1:12" x14ac:dyDescent="0.1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10</v>
      </c>
      <c r="L17" s="52"/>
    </row>
    <row r="18" spans="1:12" x14ac:dyDescent="0.1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10</v>
      </c>
      <c r="L18" s="52"/>
    </row>
    <row r="19" spans="1:12" x14ac:dyDescent="0.1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9</v>
      </c>
      <c r="L19" s="52"/>
    </row>
    <row r="20" spans="1:12" x14ac:dyDescent="0.1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10</v>
      </c>
      <c r="L20" s="52"/>
    </row>
    <row r="21" spans="1:12" x14ac:dyDescent="0.1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9</v>
      </c>
      <c r="L21" s="52"/>
    </row>
    <row r="22" spans="1:12" x14ac:dyDescent="0.1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10</v>
      </c>
      <c r="L22" s="52"/>
    </row>
    <row r="23" spans="1:12" x14ac:dyDescent="0.1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9</v>
      </c>
      <c r="L23" s="52"/>
    </row>
    <row r="24" spans="1:12" s="22" customFormat="1" x14ac:dyDescent="0.1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10</v>
      </c>
      <c r="L24" s="52"/>
    </row>
    <row r="25" spans="1:12" x14ac:dyDescent="0.1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9</v>
      </c>
      <c r="L25" s="52"/>
    </row>
    <row r="26" spans="1:12" x14ac:dyDescent="0.1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9</v>
      </c>
      <c r="L26" s="52"/>
    </row>
    <row r="27" spans="1:12" x14ac:dyDescent="0.1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10</v>
      </c>
      <c r="L27" s="52"/>
    </row>
    <row r="28" spans="1:12" x14ac:dyDescent="0.1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10</v>
      </c>
      <c r="L28" s="52"/>
    </row>
    <row r="29" spans="1:12" x14ac:dyDescent="0.1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10</v>
      </c>
      <c r="L29" s="52"/>
    </row>
    <row r="30" spans="1:12" x14ac:dyDescent="0.1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9</v>
      </c>
      <c r="L30" s="52"/>
    </row>
    <row r="31" spans="1:12" x14ac:dyDescent="0.1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9</v>
      </c>
      <c r="L31" s="52"/>
    </row>
    <row r="32" spans="1:12" x14ac:dyDescent="0.1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10</v>
      </c>
      <c r="L32" s="52"/>
    </row>
    <row r="33" spans="1:12" x14ac:dyDescent="0.1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9</v>
      </c>
      <c r="L33" s="52"/>
    </row>
    <row r="34" spans="1:12" x14ac:dyDescent="0.1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9</v>
      </c>
      <c r="L34" s="52"/>
    </row>
    <row r="35" spans="1:12" x14ac:dyDescent="0.1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10</v>
      </c>
      <c r="L35" s="52"/>
    </row>
    <row r="36" spans="1:12" x14ac:dyDescent="0.1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10</v>
      </c>
      <c r="L36" s="52"/>
    </row>
    <row r="37" spans="1:12" x14ac:dyDescent="0.1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9</v>
      </c>
      <c r="L37" s="52"/>
    </row>
    <row r="38" spans="1:12" x14ac:dyDescent="0.1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9</v>
      </c>
      <c r="L38" s="52"/>
    </row>
    <row r="39" spans="1:12" x14ac:dyDescent="0.1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10</v>
      </c>
      <c r="L39" s="52"/>
    </row>
    <row r="40" spans="1:12" x14ac:dyDescent="0.1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10</v>
      </c>
      <c r="L40" s="52"/>
    </row>
    <row r="41" spans="1:12" x14ac:dyDescent="0.1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9</v>
      </c>
      <c r="L41" s="52"/>
    </row>
    <row r="42" spans="1:12" x14ac:dyDescent="0.1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10</v>
      </c>
      <c r="L42" s="52"/>
    </row>
    <row r="43" spans="1:12" x14ac:dyDescent="0.1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9</v>
      </c>
      <c r="L43" s="52"/>
    </row>
    <row r="44" spans="1:12" x14ac:dyDescent="0.1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10</v>
      </c>
      <c r="L44" s="52"/>
    </row>
    <row r="45" spans="1:12" x14ac:dyDescent="0.1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9</v>
      </c>
      <c r="L45" s="52"/>
    </row>
    <row r="46" spans="1:12" x14ac:dyDescent="0.1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9</v>
      </c>
      <c r="L46" s="52"/>
    </row>
    <row r="47" spans="1:12" x14ac:dyDescent="0.1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9</v>
      </c>
      <c r="L47" s="52"/>
    </row>
    <row r="48" spans="1:12" x14ac:dyDescent="0.1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9</v>
      </c>
      <c r="L48" s="52"/>
    </row>
    <row r="49" spans="1:12" x14ac:dyDescent="0.1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9</v>
      </c>
      <c r="L49" s="52"/>
    </row>
    <row r="50" spans="1:12" x14ac:dyDescent="0.1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10</v>
      </c>
      <c r="L50" s="52"/>
    </row>
    <row r="51" spans="1:12" x14ac:dyDescent="0.1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10</v>
      </c>
      <c r="L51" s="52"/>
    </row>
    <row r="52" spans="1:12" x14ac:dyDescent="0.1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9</v>
      </c>
      <c r="J52" s="33"/>
      <c r="L52" s="52"/>
    </row>
    <row r="53" spans="1:12" x14ac:dyDescent="0.1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9</v>
      </c>
      <c r="L53" s="52"/>
    </row>
    <row r="54" spans="1:12" x14ac:dyDescent="0.1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9</v>
      </c>
      <c r="L54" s="52"/>
    </row>
    <row r="55" spans="1:12" x14ac:dyDescent="0.1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9</v>
      </c>
      <c r="L55" s="52"/>
    </row>
    <row r="56" spans="1:12" x14ac:dyDescent="0.1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10</v>
      </c>
      <c r="L56" s="52"/>
    </row>
    <row r="57" spans="1:12" x14ac:dyDescent="0.1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10</v>
      </c>
      <c r="L57" s="52"/>
    </row>
    <row r="58" spans="1:12" x14ac:dyDescent="0.1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9</v>
      </c>
      <c r="L58" s="52"/>
    </row>
    <row r="59" spans="1:12" x14ac:dyDescent="0.1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10</v>
      </c>
      <c r="L59" s="52"/>
    </row>
    <row r="60" spans="1:12" x14ac:dyDescent="0.1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9</v>
      </c>
      <c r="L60" s="52"/>
    </row>
    <row r="61" spans="1:12" x14ac:dyDescent="0.1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10</v>
      </c>
      <c r="L61" s="52"/>
    </row>
    <row r="62" spans="1:12" x14ac:dyDescent="0.1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10</v>
      </c>
      <c r="L62" s="52"/>
    </row>
    <row r="63" spans="1:12" x14ac:dyDescent="0.1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9</v>
      </c>
      <c r="L63" s="52"/>
    </row>
    <row r="64" spans="1:12" x14ac:dyDescent="0.1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10</v>
      </c>
      <c r="L64" s="52"/>
    </row>
    <row r="65" spans="1:12" x14ac:dyDescent="0.1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10</v>
      </c>
      <c r="L65" s="52"/>
    </row>
    <row r="66" spans="1:12" x14ac:dyDescent="0.1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10</v>
      </c>
      <c r="L66" s="52"/>
    </row>
    <row r="67" spans="1:12" x14ac:dyDescent="0.1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9</v>
      </c>
      <c r="L67" s="52"/>
    </row>
    <row r="68" spans="1:12" x14ac:dyDescent="0.1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9</v>
      </c>
      <c r="L68" s="52"/>
    </row>
    <row r="69" spans="1:12" x14ac:dyDescent="0.1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10</v>
      </c>
      <c r="L69" s="52"/>
    </row>
    <row r="70" spans="1:12" x14ac:dyDescent="0.1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10</v>
      </c>
      <c r="L70" s="52"/>
    </row>
    <row r="71" spans="1:12" x14ac:dyDescent="0.1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10</v>
      </c>
      <c r="L71" s="52"/>
    </row>
    <row r="72" spans="1:12" x14ac:dyDescent="0.1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10</v>
      </c>
      <c r="L72" s="52"/>
    </row>
    <row r="73" spans="1:12" x14ac:dyDescent="0.1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9</v>
      </c>
      <c r="L73" s="52"/>
    </row>
    <row r="74" spans="1:12" x14ac:dyDescent="0.1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9</v>
      </c>
      <c r="L74" s="52"/>
    </row>
    <row r="75" spans="1:12" x14ac:dyDescent="0.1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10</v>
      </c>
      <c r="L75" s="52"/>
    </row>
    <row r="76" spans="1:12" x14ac:dyDescent="0.1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10</v>
      </c>
      <c r="L76" s="52"/>
    </row>
    <row r="77" spans="1:12" x14ac:dyDescent="0.1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9</v>
      </c>
      <c r="L77" s="52"/>
    </row>
    <row r="78" spans="1:12" x14ac:dyDescent="0.1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9</v>
      </c>
      <c r="L78" s="52"/>
    </row>
    <row r="79" spans="1:12" x14ac:dyDescent="0.1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10</v>
      </c>
      <c r="L79" s="52"/>
    </row>
    <row r="80" spans="1:12" x14ac:dyDescent="0.1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10</v>
      </c>
      <c r="L80" s="52"/>
    </row>
    <row r="81" spans="1:13" x14ac:dyDescent="0.1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9</v>
      </c>
      <c r="L81" s="52"/>
    </row>
    <row r="82" spans="1:13" x14ac:dyDescent="0.15">
      <c r="A82" s="11" t="s">
        <v>11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10</v>
      </c>
    </row>
    <row r="83" spans="1:13" x14ac:dyDescent="0.15">
      <c r="A83" s="11" t="s">
        <v>12</v>
      </c>
      <c r="B83" s="50"/>
      <c r="C83" s="12" t="s">
        <v>13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14</v>
      </c>
    </row>
    <row r="84" spans="1:13" x14ac:dyDescent="0.15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3" x14ac:dyDescent="0.15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15</v>
      </c>
    </row>
    <row r="86" spans="1:13" x14ac:dyDescent="0.15">
      <c r="A86" s="11" t="s">
        <v>16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3" x14ac:dyDescent="0.15">
      <c r="C87" s="20"/>
    </row>
    <row r="88" spans="1:13" x14ac:dyDescent="0.15">
      <c r="C88" s="20"/>
      <c r="D88" s="42"/>
      <c r="F88" s="24" t="s">
        <v>17</v>
      </c>
      <c r="G88" s="24" t="s">
        <v>18</v>
      </c>
    </row>
    <row r="89" spans="1:13" x14ac:dyDescent="0.15">
      <c r="C89" s="25" t="s">
        <v>19</v>
      </c>
      <c r="D89" s="42"/>
      <c r="E89">
        <v>408000</v>
      </c>
      <c r="G89" s="31">
        <f>ROUND(((436270*B2/100)/12),2)</f>
        <v>484.62</v>
      </c>
      <c r="L89" s="52"/>
      <c r="M89" s="19"/>
    </row>
    <row r="90" spans="1:13" x14ac:dyDescent="0.15">
      <c r="C90" s="25" t="s">
        <v>20</v>
      </c>
      <c r="E90">
        <v>408010</v>
      </c>
      <c r="G90" s="19">
        <f>E2</f>
        <v>38.823750000000004</v>
      </c>
    </row>
    <row r="91" spans="1:13" x14ac:dyDescent="0.15">
      <c r="C91" s="23" t="s">
        <v>19</v>
      </c>
      <c r="E91" s="47">
        <v>408020</v>
      </c>
      <c r="F91" s="31">
        <f>ROUND(((436270*B2/100)/12),2)</f>
        <v>484.62</v>
      </c>
      <c r="L91" s="52"/>
    </row>
    <row r="92" spans="1:13" x14ac:dyDescent="0.15">
      <c r="C92" s="23" t="s">
        <v>20</v>
      </c>
      <c r="E92" s="47">
        <v>408030</v>
      </c>
      <c r="F92" s="19">
        <f>E2</f>
        <v>38.823750000000004</v>
      </c>
    </row>
    <row r="93" spans="1:13" x14ac:dyDescent="0.15">
      <c r="C93" s="23"/>
    </row>
    <row r="94" spans="1:13" x14ac:dyDescent="0.15">
      <c r="C94" s="23"/>
    </row>
    <row r="95" spans="1:13" x14ac:dyDescent="0.15">
      <c r="C95" s="23"/>
    </row>
    <row r="96" spans="1:13" x14ac:dyDescent="0.15">
      <c r="C96" s="23"/>
    </row>
    <row r="97" spans="3:3" x14ac:dyDescent="0.15">
      <c r="C97" s="23"/>
    </row>
    <row r="98" spans="3:3" x14ac:dyDescent="0.15">
      <c r="C98" s="23"/>
    </row>
    <row r="99" spans="3:3" x14ac:dyDescent="0.15">
      <c r="C99" s="23"/>
    </row>
    <row r="100" spans="3:3" x14ac:dyDescent="0.15">
      <c r="C100" s="23"/>
    </row>
    <row r="101" spans="3:3" x14ac:dyDescent="0.15">
      <c r="C101" s="23"/>
    </row>
    <row r="102" spans="3:3" x14ac:dyDescent="0.15">
      <c r="C102" s="23"/>
    </row>
    <row r="103" spans="3:3" x14ac:dyDescent="0.15">
      <c r="C103" s="23"/>
    </row>
    <row r="104" spans="3:3" x14ac:dyDescent="0.15">
      <c r="C104" s="23"/>
    </row>
    <row r="105" spans="3:3" x14ac:dyDescent="0.15">
      <c r="C105" s="23"/>
    </row>
    <row r="106" spans="3:3" x14ac:dyDescent="0.15">
      <c r="C106" s="23"/>
    </row>
    <row r="107" spans="3:3" x14ac:dyDescent="0.15">
      <c r="C107" s="23"/>
    </row>
    <row r="108" spans="3:3" x14ac:dyDescent="0.15">
      <c r="C108" s="23"/>
    </row>
    <row r="109" spans="3:3" x14ac:dyDescent="0.15">
      <c r="C109" s="23"/>
    </row>
    <row r="110" spans="3:3" x14ac:dyDescent="0.15">
      <c r="C110" s="23"/>
    </row>
    <row r="111" spans="3:3" x14ac:dyDescent="0.15">
      <c r="C111" s="23"/>
    </row>
    <row r="112" spans="3:3" x14ac:dyDescent="0.15">
      <c r="C112" s="23"/>
    </row>
    <row r="113" spans="3:3" x14ac:dyDescent="0.15">
      <c r="C113" s="23"/>
    </row>
    <row r="114" spans="3:3" x14ac:dyDescent="0.15">
      <c r="C114" s="23"/>
    </row>
    <row r="115" spans="3:3" x14ac:dyDescent="0.15">
      <c r="C115" s="23"/>
    </row>
    <row r="116" spans="3:3" x14ac:dyDescent="0.15">
      <c r="C116" s="23"/>
    </row>
    <row r="117" spans="3:3" x14ac:dyDescent="0.15">
      <c r="C117" s="23"/>
    </row>
    <row r="118" spans="3:3" x14ac:dyDescent="0.15">
      <c r="C118" s="23"/>
    </row>
    <row r="119" spans="3:3" x14ac:dyDescent="0.15">
      <c r="C119" s="23"/>
    </row>
    <row r="120" spans="3:3" x14ac:dyDescent="0.15">
      <c r="C120" s="23"/>
    </row>
    <row r="121" spans="3:3" x14ac:dyDescent="0.15">
      <c r="C121" s="23"/>
    </row>
    <row r="122" spans="3:3" x14ac:dyDescent="0.15">
      <c r="C122" s="23"/>
    </row>
    <row r="123" spans="3:3" x14ac:dyDescent="0.15">
      <c r="C123" s="23"/>
    </row>
    <row r="124" spans="3:3" x14ac:dyDescent="0.15">
      <c r="C124" s="23"/>
    </row>
    <row r="125" spans="3:3" x14ac:dyDescent="0.15">
      <c r="C125" s="23"/>
    </row>
    <row r="126" spans="3:3" x14ac:dyDescent="0.15">
      <c r="C126" s="23"/>
    </row>
    <row r="127" spans="3:3" x14ac:dyDescent="0.15">
      <c r="C127" s="23"/>
    </row>
    <row r="128" spans="3:3" x14ac:dyDescent="0.15">
      <c r="C128" s="23"/>
    </row>
    <row r="129" spans="3:3" x14ac:dyDescent="0.15">
      <c r="C129" s="23"/>
    </row>
    <row r="130" spans="3:3" x14ac:dyDescent="0.15">
      <c r="C130" s="23"/>
    </row>
    <row r="131" spans="3:3" x14ac:dyDescent="0.15">
      <c r="C131" s="23"/>
    </row>
    <row r="132" spans="3:3" x14ac:dyDescent="0.15">
      <c r="C132" s="23"/>
    </row>
    <row r="133" spans="3:3" x14ac:dyDescent="0.15">
      <c r="C133" s="23"/>
    </row>
    <row r="134" spans="3:3" x14ac:dyDescent="0.15">
      <c r="C134" s="23"/>
    </row>
    <row r="135" spans="3:3" x14ac:dyDescent="0.15">
      <c r="C135" s="23"/>
    </row>
    <row r="136" spans="3:3" x14ac:dyDescent="0.15">
      <c r="C136" s="23"/>
    </row>
    <row r="137" spans="3:3" x14ac:dyDescent="0.15">
      <c r="C137" s="23"/>
    </row>
    <row r="138" spans="3:3" x14ac:dyDescent="0.15">
      <c r="C138" s="23"/>
    </row>
    <row r="139" spans="3:3" x14ac:dyDescent="0.15">
      <c r="C139" s="23"/>
    </row>
    <row r="140" spans="3:3" x14ac:dyDescent="0.15">
      <c r="C140" s="23"/>
    </row>
    <row r="141" spans="3:3" x14ac:dyDescent="0.15">
      <c r="C141" s="23"/>
    </row>
    <row r="142" spans="3:3" x14ac:dyDescent="0.15">
      <c r="C142" s="23"/>
    </row>
    <row r="143" spans="3:3" x14ac:dyDescent="0.15">
      <c r="C143" s="23"/>
    </row>
    <row r="144" spans="3:3" x14ac:dyDescent="0.15">
      <c r="C144" s="23"/>
    </row>
    <row r="145" spans="3:3" x14ac:dyDescent="0.15">
      <c r="C145" s="23"/>
    </row>
    <row r="146" spans="3:3" x14ac:dyDescent="0.15">
      <c r="C146" s="23"/>
    </row>
    <row r="147" spans="3:3" x14ac:dyDescent="0.15">
      <c r="C147" s="23"/>
    </row>
    <row r="148" spans="3:3" x14ac:dyDescent="0.15">
      <c r="C148" s="23"/>
    </row>
    <row r="149" spans="3:3" x14ac:dyDescent="0.15">
      <c r="C149" s="23"/>
    </row>
    <row r="150" spans="3:3" x14ac:dyDescent="0.15">
      <c r="C150" s="23"/>
    </row>
    <row r="151" spans="3:3" x14ac:dyDescent="0.15">
      <c r="C151" s="23"/>
    </row>
    <row r="152" spans="3:3" x14ac:dyDescent="0.15">
      <c r="C152" s="23"/>
    </row>
    <row r="153" spans="3:3" x14ac:dyDescent="0.15">
      <c r="C153" s="23"/>
    </row>
    <row r="154" spans="3:3" x14ac:dyDescent="0.15">
      <c r="C154" s="23"/>
    </row>
    <row r="155" spans="3:3" x14ac:dyDescent="0.15">
      <c r="C155" s="23"/>
    </row>
    <row r="156" spans="3:3" x14ac:dyDescent="0.15">
      <c r="C156" s="23"/>
    </row>
    <row r="157" spans="3:3" x14ac:dyDescent="0.15">
      <c r="C157" s="23"/>
    </row>
    <row r="158" spans="3:3" x14ac:dyDescent="0.15">
      <c r="C158" s="23"/>
    </row>
    <row r="159" spans="3:3" x14ac:dyDescent="0.15">
      <c r="C159" s="23"/>
    </row>
    <row r="160" spans="3:3" x14ac:dyDescent="0.15">
      <c r="C160" s="23"/>
    </row>
    <row r="161" spans="3:3" x14ac:dyDescent="0.15">
      <c r="C161" s="23"/>
    </row>
    <row r="162" spans="3:3" x14ac:dyDescent="0.15">
      <c r="C162" s="23"/>
    </row>
    <row r="163" spans="3:3" x14ac:dyDescent="0.15">
      <c r="C163" s="23"/>
    </row>
    <row r="164" spans="3:3" x14ac:dyDescent="0.15">
      <c r="C164" s="23"/>
    </row>
    <row r="165" spans="3:3" x14ac:dyDescent="0.15">
      <c r="C165" s="23"/>
    </row>
    <row r="166" spans="3:3" x14ac:dyDescent="0.15">
      <c r="C166" s="23"/>
    </row>
    <row r="167" spans="3:3" x14ac:dyDescent="0.15">
      <c r="C167" s="23"/>
    </row>
    <row r="168" spans="3:3" x14ac:dyDescent="0.15">
      <c r="C168" s="23"/>
    </row>
    <row r="169" spans="3:3" x14ac:dyDescent="0.15">
      <c r="C169" s="23"/>
    </row>
    <row r="170" spans="3:3" x14ac:dyDescent="0.15">
      <c r="C170" s="23"/>
    </row>
    <row r="171" spans="3:3" x14ac:dyDescent="0.15">
      <c r="C171" s="23"/>
    </row>
    <row r="172" spans="3:3" x14ac:dyDescent="0.15">
      <c r="C172" s="23"/>
    </row>
    <row r="173" spans="3:3" x14ac:dyDescent="0.15">
      <c r="C173" s="23"/>
    </row>
    <row r="174" spans="3:3" x14ac:dyDescent="0.15">
      <c r="C174" s="23"/>
    </row>
    <row r="175" spans="3:3" x14ac:dyDescent="0.15">
      <c r="C175" s="23"/>
    </row>
    <row r="176" spans="3:3" x14ac:dyDescent="0.15">
      <c r="C176" s="23"/>
    </row>
    <row r="177" spans="3:3" x14ac:dyDescent="0.15">
      <c r="C177" s="23"/>
    </row>
    <row r="178" spans="3:3" x14ac:dyDescent="0.15">
      <c r="C178" s="23"/>
    </row>
    <row r="179" spans="3:3" x14ac:dyDescent="0.15">
      <c r="C179" s="23"/>
    </row>
    <row r="180" spans="3:3" x14ac:dyDescent="0.15">
      <c r="C180" s="23"/>
    </row>
    <row r="181" spans="3:3" x14ac:dyDescent="0.15">
      <c r="C181" s="23"/>
    </row>
    <row r="182" spans="3:3" x14ac:dyDescent="0.15">
      <c r="C182" s="23"/>
    </row>
    <row r="183" spans="3:3" x14ac:dyDescent="0.15">
      <c r="C183" s="23"/>
    </row>
    <row r="184" spans="3:3" x14ac:dyDescent="0.15">
      <c r="C184" s="23"/>
    </row>
    <row r="185" spans="3:3" x14ac:dyDescent="0.15">
      <c r="C185" s="23"/>
    </row>
    <row r="186" spans="3:3" x14ac:dyDescent="0.15">
      <c r="C186" s="23"/>
    </row>
    <row r="187" spans="3:3" x14ac:dyDescent="0.15">
      <c r="C187" s="23"/>
    </row>
    <row r="188" spans="3:3" x14ac:dyDescent="0.15">
      <c r="C188" s="23"/>
    </row>
    <row r="189" spans="3:3" x14ac:dyDescent="0.15">
      <c r="C189" s="23"/>
    </row>
    <row r="190" spans="3:3" x14ac:dyDescent="0.15">
      <c r="C190" s="23"/>
    </row>
    <row r="191" spans="3:3" x14ac:dyDescent="0.15">
      <c r="C191" s="23"/>
    </row>
    <row r="192" spans="3:3" x14ac:dyDescent="0.15">
      <c r="C192" s="23"/>
    </row>
    <row r="193" spans="3:3" x14ac:dyDescent="0.15">
      <c r="C193" s="23"/>
    </row>
    <row r="194" spans="3:3" x14ac:dyDescent="0.15">
      <c r="C194" s="23"/>
    </row>
    <row r="195" spans="3:3" x14ac:dyDescent="0.15">
      <c r="C195" s="23"/>
    </row>
    <row r="196" spans="3:3" x14ac:dyDescent="0.15">
      <c r="C196" s="23"/>
    </row>
    <row r="197" spans="3:3" x14ac:dyDescent="0.15">
      <c r="C197" s="23"/>
    </row>
    <row r="198" spans="3:3" x14ac:dyDescent="0.15">
      <c r="C198" s="23"/>
    </row>
    <row r="199" spans="3:3" x14ac:dyDescent="0.15">
      <c r="C199" s="23"/>
    </row>
    <row r="200" spans="3:3" x14ac:dyDescent="0.15">
      <c r="C200" s="23"/>
    </row>
    <row r="201" spans="3:3" x14ac:dyDescent="0.15">
      <c r="C201" s="23"/>
    </row>
    <row r="202" spans="3:3" x14ac:dyDescent="0.15">
      <c r="C202" s="23"/>
    </row>
    <row r="203" spans="3:3" x14ac:dyDescent="0.15">
      <c r="C203" s="23"/>
    </row>
    <row r="204" spans="3:3" x14ac:dyDescent="0.15">
      <c r="C204" s="23"/>
    </row>
    <row r="205" spans="3:3" x14ac:dyDescent="0.15">
      <c r="C205" s="23"/>
    </row>
    <row r="206" spans="3:3" x14ac:dyDescent="0.15">
      <c r="C206" s="23"/>
    </row>
    <row r="207" spans="3:3" x14ac:dyDescent="0.15">
      <c r="C207" s="23"/>
    </row>
    <row r="208" spans="3:3" x14ac:dyDescent="0.15">
      <c r="C208" s="23"/>
    </row>
    <row r="209" spans="3:3" x14ac:dyDescent="0.15">
      <c r="C209" s="23"/>
    </row>
    <row r="210" spans="3:3" x14ac:dyDescent="0.15">
      <c r="C210" s="23"/>
    </row>
    <row r="211" spans="3:3" x14ac:dyDescent="0.15">
      <c r="C211" s="23"/>
    </row>
    <row r="212" spans="3:3" x14ac:dyDescent="0.15">
      <c r="C212" s="23"/>
    </row>
    <row r="213" spans="3:3" x14ac:dyDescent="0.15">
      <c r="C213" s="23"/>
    </row>
    <row r="214" spans="3:3" x14ac:dyDescent="0.15">
      <c r="C214" s="23"/>
    </row>
    <row r="215" spans="3:3" x14ac:dyDescent="0.15">
      <c r="C215" s="23"/>
    </row>
    <row r="216" spans="3:3" x14ac:dyDescent="0.15">
      <c r="C216" s="23"/>
    </row>
    <row r="217" spans="3:3" x14ac:dyDescent="0.15">
      <c r="C217" s="23"/>
    </row>
    <row r="218" spans="3:3" x14ac:dyDescent="0.15">
      <c r="C218" s="23"/>
    </row>
    <row r="219" spans="3:3" x14ac:dyDescent="0.15">
      <c r="C219" s="23"/>
    </row>
    <row r="220" spans="3:3" x14ac:dyDescent="0.15">
      <c r="C220" s="23"/>
    </row>
    <row r="221" spans="3:3" x14ac:dyDescent="0.15">
      <c r="C221" s="23"/>
    </row>
    <row r="222" spans="3:3" x14ac:dyDescent="0.15">
      <c r="C222" s="23"/>
    </row>
    <row r="223" spans="3:3" x14ac:dyDescent="0.15">
      <c r="C223" s="23"/>
    </row>
    <row r="224" spans="3:3" x14ac:dyDescent="0.15">
      <c r="C224" s="23"/>
    </row>
    <row r="225" spans="3:3" x14ac:dyDescent="0.15">
      <c r="C225" s="23"/>
    </row>
    <row r="226" spans="3:3" x14ac:dyDescent="0.15">
      <c r="C226" s="23"/>
    </row>
    <row r="227" spans="3:3" x14ac:dyDescent="0.15">
      <c r="C227" s="23"/>
    </row>
    <row r="228" spans="3:3" x14ac:dyDescent="0.15">
      <c r="C228" s="23"/>
    </row>
    <row r="229" spans="3:3" x14ac:dyDescent="0.15">
      <c r="C229" s="23"/>
    </row>
    <row r="230" spans="3:3" x14ac:dyDescent="0.15">
      <c r="C230" s="23"/>
    </row>
    <row r="231" spans="3:3" x14ac:dyDescent="0.15">
      <c r="C231" s="23"/>
    </row>
    <row r="232" spans="3:3" x14ac:dyDescent="0.15">
      <c r="C232" s="23"/>
    </row>
    <row r="233" spans="3:3" x14ac:dyDescent="0.15">
      <c r="C233" s="23"/>
    </row>
    <row r="234" spans="3:3" x14ac:dyDescent="0.15">
      <c r="C234" s="23"/>
    </row>
    <row r="235" spans="3:3" x14ac:dyDescent="0.15">
      <c r="C235" s="23"/>
    </row>
    <row r="236" spans="3:3" x14ac:dyDescent="0.15">
      <c r="C236" s="23"/>
    </row>
    <row r="237" spans="3:3" x14ac:dyDescent="0.15">
      <c r="C237" s="23"/>
    </row>
    <row r="238" spans="3:3" x14ac:dyDescent="0.15">
      <c r="C238" s="23"/>
    </row>
    <row r="239" spans="3:3" x14ac:dyDescent="0.15">
      <c r="C239" s="23"/>
    </row>
    <row r="240" spans="3:3" x14ac:dyDescent="0.15">
      <c r="C240" s="23"/>
    </row>
    <row r="241" spans="3:3" x14ac:dyDescent="0.15">
      <c r="C241" s="23"/>
    </row>
    <row r="242" spans="3:3" x14ac:dyDescent="0.15">
      <c r="C242" s="23"/>
    </row>
    <row r="243" spans="3:3" x14ac:dyDescent="0.15">
      <c r="C243" s="23"/>
    </row>
    <row r="244" spans="3:3" x14ac:dyDescent="0.15">
      <c r="C244" s="23"/>
    </row>
    <row r="245" spans="3:3" x14ac:dyDescent="0.15">
      <c r="C245" s="23"/>
    </row>
    <row r="246" spans="3:3" x14ac:dyDescent="0.15">
      <c r="C246" s="23"/>
    </row>
    <row r="247" spans="3:3" x14ac:dyDescent="0.15">
      <c r="C247" s="23"/>
    </row>
    <row r="248" spans="3:3" x14ac:dyDescent="0.15">
      <c r="C248" s="23"/>
    </row>
    <row r="249" spans="3:3" x14ac:dyDescent="0.15">
      <c r="C249" s="23"/>
    </row>
    <row r="250" spans="3:3" x14ac:dyDescent="0.15">
      <c r="C250" s="23"/>
    </row>
    <row r="251" spans="3:3" x14ac:dyDescent="0.15">
      <c r="C251" s="23"/>
    </row>
    <row r="252" spans="3:3" x14ac:dyDescent="0.15">
      <c r="C252" s="23"/>
    </row>
    <row r="253" spans="3:3" x14ac:dyDescent="0.15">
      <c r="C253" s="23"/>
    </row>
    <row r="254" spans="3:3" x14ac:dyDescent="0.15">
      <c r="C254" s="23"/>
    </row>
    <row r="255" spans="3:3" x14ac:dyDescent="0.15">
      <c r="C255" s="23"/>
    </row>
    <row r="256" spans="3:3" x14ac:dyDescent="0.15">
      <c r="C256" s="23"/>
    </row>
    <row r="257" spans="3:3" x14ac:dyDescent="0.15">
      <c r="C257" s="23"/>
    </row>
    <row r="258" spans="3:3" x14ac:dyDescent="0.15">
      <c r="C258" s="23"/>
    </row>
    <row r="259" spans="3:3" x14ac:dyDescent="0.15">
      <c r="C259" s="23"/>
    </row>
    <row r="260" spans="3:3" x14ac:dyDescent="0.15">
      <c r="C260" s="23"/>
    </row>
    <row r="261" spans="3:3" x14ac:dyDescent="0.15">
      <c r="C261" s="23"/>
    </row>
    <row r="262" spans="3:3" x14ac:dyDescent="0.15">
      <c r="C262" s="23"/>
    </row>
    <row r="263" spans="3:3" x14ac:dyDescent="0.15">
      <c r="C263" s="23"/>
    </row>
    <row r="264" spans="3:3" x14ac:dyDescent="0.15">
      <c r="C264" s="23"/>
    </row>
    <row r="265" spans="3:3" x14ac:dyDescent="0.15">
      <c r="C265" s="23"/>
    </row>
    <row r="266" spans="3:3" x14ac:dyDescent="0.15">
      <c r="C266" s="23"/>
    </row>
    <row r="267" spans="3:3" x14ac:dyDescent="0.15">
      <c r="C267" s="23"/>
    </row>
    <row r="268" spans="3:3" x14ac:dyDescent="0.15">
      <c r="C268" s="23"/>
    </row>
    <row r="269" spans="3:3" x14ac:dyDescent="0.15">
      <c r="C269" s="23"/>
    </row>
    <row r="270" spans="3:3" x14ac:dyDescent="0.15">
      <c r="C270" s="23"/>
    </row>
    <row r="271" spans="3:3" x14ac:dyDescent="0.15">
      <c r="C271" s="23"/>
    </row>
    <row r="272" spans="3:3" x14ac:dyDescent="0.15">
      <c r="C272" s="23"/>
    </row>
    <row r="273" spans="3:3" x14ac:dyDescent="0.15">
      <c r="C273" s="23"/>
    </row>
    <row r="274" spans="3:3" x14ac:dyDescent="0.15">
      <c r="C274" s="23"/>
    </row>
    <row r="275" spans="3:3" x14ac:dyDescent="0.15">
      <c r="C275" s="23"/>
    </row>
    <row r="276" spans="3:3" x14ac:dyDescent="0.15">
      <c r="C276" s="23"/>
    </row>
    <row r="277" spans="3:3" x14ac:dyDescent="0.15">
      <c r="C277" s="23"/>
    </row>
    <row r="278" spans="3:3" x14ac:dyDescent="0.15">
      <c r="C278" s="23"/>
    </row>
    <row r="279" spans="3:3" x14ac:dyDescent="0.15">
      <c r="C279" s="23"/>
    </row>
    <row r="280" spans="3:3" x14ac:dyDescent="0.15">
      <c r="C280" s="23"/>
    </row>
    <row r="281" spans="3:3" x14ac:dyDescent="0.15">
      <c r="C281" s="23"/>
    </row>
    <row r="282" spans="3:3" x14ac:dyDescent="0.15">
      <c r="C282" s="23"/>
    </row>
    <row r="283" spans="3:3" x14ac:dyDescent="0.15">
      <c r="C283" s="23"/>
    </row>
    <row r="284" spans="3:3" x14ac:dyDescent="0.15">
      <c r="C284" s="23"/>
    </row>
    <row r="285" spans="3:3" x14ac:dyDescent="0.15">
      <c r="C285" s="23"/>
    </row>
    <row r="286" spans="3:3" x14ac:dyDescent="0.15">
      <c r="C286" s="23"/>
    </row>
    <row r="287" spans="3:3" x14ac:dyDescent="0.15">
      <c r="C287" s="23"/>
    </row>
    <row r="288" spans="3:3" x14ac:dyDescent="0.15">
      <c r="C288" s="23"/>
    </row>
    <row r="289" spans="3:3" x14ac:dyDescent="0.15">
      <c r="C289" s="23"/>
    </row>
    <row r="290" spans="3:3" x14ac:dyDescent="0.15">
      <c r="C290" s="23"/>
    </row>
    <row r="291" spans="3:3" x14ac:dyDescent="0.15">
      <c r="C291" s="23"/>
    </row>
    <row r="292" spans="3:3" x14ac:dyDescent="0.15">
      <c r="C292" s="23"/>
    </row>
    <row r="293" spans="3:3" x14ac:dyDescent="0.15">
      <c r="C293" s="23"/>
    </row>
    <row r="294" spans="3:3" x14ac:dyDescent="0.15">
      <c r="C294" s="23"/>
    </row>
    <row r="295" spans="3:3" x14ac:dyDescent="0.15">
      <c r="C295" s="23"/>
    </row>
    <row r="296" spans="3:3" x14ac:dyDescent="0.15">
      <c r="C296" s="23"/>
    </row>
    <row r="297" spans="3:3" x14ac:dyDescent="0.15">
      <c r="C297" s="23"/>
    </row>
    <row r="298" spans="3:3" x14ac:dyDescent="0.15">
      <c r="C298" s="23"/>
    </row>
    <row r="299" spans="3:3" x14ac:dyDescent="0.15">
      <c r="C299" s="23"/>
    </row>
    <row r="300" spans="3:3" x14ac:dyDescent="0.15">
      <c r="C300" s="23"/>
    </row>
    <row r="301" spans="3:3" x14ac:dyDescent="0.15">
      <c r="C301" s="23"/>
    </row>
    <row r="302" spans="3:3" x14ac:dyDescent="0.15">
      <c r="C302" s="23"/>
    </row>
    <row r="303" spans="3:3" x14ac:dyDescent="0.15">
      <c r="C303" s="23"/>
    </row>
    <row r="304" spans="3:3" x14ac:dyDescent="0.15">
      <c r="C304" s="23"/>
    </row>
    <row r="305" spans="3:3" x14ac:dyDescent="0.15">
      <c r="C305" s="23"/>
    </row>
    <row r="306" spans="3:3" x14ac:dyDescent="0.15">
      <c r="C306" s="23"/>
    </row>
    <row r="307" spans="3:3" x14ac:dyDescent="0.15">
      <c r="C307" s="23"/>
    </row>
    <row r="308" spans="3:3" x14ac:dyDescent="0.15">
      <c r="C308" s="23"/>
    </row>
    <row r="309" spans="3:3" x14ac:dyDescent="0.15">
      <c r="C309" s="23"/>
    </row>
    <row r="310" spans="3:3" x14ac:dyDescent="0.15">
      <c r="C310" s="23"/>
    </row>
    <row r="311" spans="3:3" x14ac:dyDescent="0.15">
      <c r="C311" s="23"/>
    </row>
    <row r="312" spans="3:3" x14ac:dyDescent="0.15">
      <c r="C312" s="23"/>
    </row>
    <row r="313" spans="3:3" x14ac:dyDescent="0.15">
      <c r="C313" s="23"/>
    </row>
    <row r="314" spans="3:3" x14ac:dyDescent="0.15">
      <c r="C314" s="23"/>
    </row>
    <row r="315" spans="3:3" x14ac:dyDescent="0.15">
      <c r="C315" s="23"/>
    </row>
    <row r="316" spans="3:3" x14ac:dyDescent="0.15">
      <c r="C316" s="23"/>
    </row>
    <row r="317" spans="3:3" x14ac:dyDescent="0.15">
      <c r="C317" s="23"/>
    </row>
    <row r="318" spans="3:3" x14ac:dyDescent="0.15">
      <c r="C318" s="23"/>
    </row>
    <row r="319" spans="3:3" x14ac:dyDescent="0.15">
      <c r="C319" s="23"/>
    </row>
    <row r="320" spans="3:3" x14ac:dyDescent="0.15">
      <c r="C320" s="23"/>
    </row>
    <row r="321" spans="3:3" x14ac:dyDescent="0.15">
      <c r="C321" s="23"/>
    </row>
    <row r="322" spans="3:3" x14ac:dyDescent="0.15">
      <c r="C322" s="23"/>
    </row>
    <row r="323" spans="3:3" x14ac:dyDescent="0.15">
      <c r="C323" s="23"/>
    </row>
    <row r="324" spans="3:3" x14ac:dyDescent="0.15">
      <c r="C324" s="23"/>
    </row>
    <row r="325" spans="3:3" x14ac:dyDescent="0.15">
      <c r="C325" s="23"/>
    </row>
    <row r="326" spans="3:3" x14ac:dyDescent="0.15">
      <c r="C326" s="23"/>
    </row>
    <row r="327" spans="3:3" x14ac:dyDescent="0.15">
      <c r="C327" s="23"/>
    </row>
    <row r="328" spans="3:3" x14ac:dyDescent="0.15">
      <c r="C328" s="23"/>
    </row>
    <row r="329" spans="3:3" x14ac:dyDescent="0.15">
      <c r="C329" s="23"/>
    </row>
    <row r="330" spans="3:3" x14ac:dyDescent="0.15">
      <c r="C330" s="23"/>
    </row>
    <row r="331" spans="3:3" x14ac:dyDescent="0.15">
      <c r="C331" s="23"/>
    </row>
    <row r="332" spans="3:3" x14ac:dyDescent="0.15">
      <c r="C332" s="23"/>
    </row>
    <row r="333" spans="3:3" x14ac:dyDescent="0.15">
      <c r="C333" s="23"/>
    </row>
    <row r="334" spans="3:3" x14ac:dyDescent="0.15">
      <c r="C334" s="23"/>
    </row>
    <row r="335" spans="3:3" x14ac:dyDescent="0.15">
      <c r="C335" s="23"/>
    </row>
    <row r="336" spans="3:3" x14ac:dyDescent="0.15">
      <c r="C336" s="23"/>
    </row>
    <row r="337" spans="3:3" x14ac:dyDescent="0.15">
      <c r="C337" s="23"/>
    </row>
    <row r="338" spans="3:3" x14ac:dyDescent="0.15">
      <c r="C338" s="23"/>
    </row>
    <row r="339" spans="3:3" x14ac:dyDescent="0.15">
      <c r="C339" s="23"/>
    </row>
    <row r="340" spans="3:3" x14ac:dyDescent="0.15">
      <c r="C340" s="23"/>
    </row>
    <row r="341" spans="3:3" x14ac:dyDescent="0.15">
      <c r="C341" s="23"/>
    </row>
    <row r="342" spans="3:3" x14ac:dyDescent="0.15">
      <c r="C342" s="23"/>
    </row>
    <row r="343" spans="3:3" x14ac:dyDescent="0.15">
      <c r="C343" s="23"/>
    </row>
    <row r="344" spans="3:3" x14ac:dyDescent="0.15">
      <c r="C344" s="23"/>
    </row>
    <row r="345" spans="3:3" x14ac:dyDescent="0.15">
      <c r="C345" s="23"/>
    </row>
    <row r="346" spans="3:3" x14ac:dyDescent="0.15">
      <c r="C346" s="23"/>
    </row>
    <row r="347" spans="3:3" x14ac:dyDescent="0.15">
      <c r="C347" s="23"/>
    </row>
    <row r="348" spans="3:3" x14ac:dyDescent="0.15">
      <c r="C348" s="23"/>
    </row>
    <row r="349" spans="3:3" x14ac:dyDescent="0.15">
      <c r="C349" s="23"/>
    </row>
    <row r="350" spans="3:3" x14ac:dyDescent="0.15">
      <c r="C350" s="23"/>
    </row>
    <row r="351" spans="3:3" x14ac:dyDescent="0.15">
      <c r="C351" s="23"/>
    </row>
    <row r="352" spans="3:3" x14ac:dyDescent="0.15">
      <c r="C352" s="23"/>
    </row>
    <row r="353" spans="3:3" x14ac:dyDescent="0.15">
      <c r="C353" s="23"/>
    </row>
    <row r="354" spans="3:3" x14ac:dyDescent="0.15">
      <c r="C354" s="23"/>
    </row>
    <row r="355" spans="3:3" x14ac:dyDescent="0.15">
      <c r="C355" s="23"/>
    </row>
    <row r="356" spans="3:3" x14ac:dyDescent="0.15">
      <c r="C356" s="23"/>
    </row>
    <row r="357" spans="3:3" x14ac:dyDescent="0.15">
      <c r="C357" s="23"/>
    </row>
    <row r="358" spans="3:3" x14ac:dyDescent="0.15">
      <c r="C358" s="23"/>
    </row>
    <row r="359" spans="3:3" x14ac:dyDescent="0.15">
      <c r="C359" s="23"/>
    </row>
    <row r="360" spans="3:3" x14ac:dyDescent="0.15">
      <c r="C360" s="23"/>
    </row>
    <row r="361" spans="3:3" x14ac:dyDescent="0.15">
      <c r="C361" s="23"/>
    </row>
    <row r="362" spans="3:3" x14ac:dyDescent="0.15">
      <c r="C362" s="23"/>
    </row>
    <row r="363" spans="3:3" x14ac:dyDescent="0.15">
      <c r="C363" s="23"/>
    </row>
    <row r="364" spans="3:3" x14ac:dyDescent="0.15">
      <c r="C364" s="23"/>
    </row>
    <row r="365" spans="3:3" x14ac:dyDescent="0.15">
      <c r="C365" s="23"/>
    </row>
    <row r="366" spans="3:3" x14ac:dyDescent="0.15">
      <c r="C366" s="23"/>
    </row>
    <row r="367" spans="3:3" x14ac:dyDescent="0.15">
      <c r="C367" s="23"/>
    </row>
    <row r="368" spans="3:3" x14ac:dyDescent="0.15">
      <c r="C368" s="23"/>
    </row>
    <row r="369" spans="3:3" x14ac:dyDescent="0.15">
      <c r="C369" s="23"/>
    </row>
    <row r="370" spans="3:3" x14ac:dyDescent="0.15">
      <c r="C370" s="23"/>
    </row>
    <row r="371" spans="3:3" x14ac:dyDescent="0.15">
      <c r="C371" s="23"/>
    </row>
    <row r="372" spans="3:3" x14ac:dyDescent="0.15">
      <c r="C372" s="23"/>
    </row>
    <row r="373" spans="3:3" x14ac:dyDescent="0.15">
      <c r="C373" s="23"/>
    </row>
    <row r="374" spans="3:3" x14ac:dyDescent="0.15">
      <c r="C374" s="23"/>
    </row>
    <row r="375" spans="3:3" x14ac:dyDescent="0.15">
      <c r="C375" s="23"/>
    </row>
    <row r="376" spans="3:3" x14ac:dyDescent="0.15">
      <c r="C376" s="23"/>
    </row>
    <row r="377" spans="3:3" x14ac:dyDescent="0.15">
      <c r="C377" s="23"/>
    </row>
    <row r="378" spans="3:3" x14ac:dyDescent="0.15">
      <c r="C378" s="23"/>
    </row>
    <row r="379" spans="3:3" x14ac:dyDescent="0.15">
      <c r="C379" s="23"/>
    </row>
    <row r="380" spans="3:3" x14ac:dyDescent="0.15">
      <c r="C380" s="23"/>
    </row>
    <row r="381" spans="3:3" x14ac:dyDescent="0.15">
      <c r="C381" s="23"/>
    </row>
    <row r="382" spans="3:3" x14ac:dyDescent="0.15">
      <c r="C382" s="23"/>
    </row>
    <row r="383" spans="3:3" x14ac:dyDescent="0.15">
      <c r="C383" s="23"/>
    </row>
    <row r="384" spans="3:3" x14ac:dyDescent="0.15">
      <c r="C384" s="23"/>
    </row>
    <row r="385" spans="3:3" x14ac:dyDescent="0.15">
      <c r="C385" s="23"/>
    </row>
    <row r="386" spans="3:3" x14ac:dyDescent="0.15">
      <c r="C386" s="23"/>
    </row>
    <row r="387" spans="3:3" x14ac:dyDescent="0.15">
      <c r="C387" s="23"/>
    </row>
    <row r="388" spans="3:3" x14ac:dyDescent="0.15">
      <c r="C388" s="23"/>
    </row>
    <row r="389" spans="3:3" x14ac:dyDescent="0.15">
      <c r="C389" s="23"/>
    </row>
    <row r="390" spans="3:3" x14ac:dyDescent="0.15">
      <c r="C390" s="23"/>
    </row>
    <row r="391" spans="3:3" x14ac:dyDescent="0.15">
      <c r="C391" s="23"/>
    </row>
    <row r="392" spans="3:3" x14ac:dyDescent="0.15">
      <c r="C392" s="23"/>
    </row>
    <row r="393" spans="3:3" x14ac:dyDescent="0.15">
      <c r="C393" s="23"/>
    </row>
    <row r="394" spans="3:3" x14ac:dyDescent="0.15">
      <c r="C394" s="23"/>
    </row>
    <row r="395" spans="3:3" x14ac:dyDescent="0.15">
      <c r="C395" s="23"/>
    </row>
    <row r="396" spans="3:3" x14ac:dyDescent="0.15">
      <c r="C396" s="23"/>
    </row>
    <row r="397" spans="3:3" x14ac:dyDescent="0.15">
      <c r="C397" s="23"/>
    </row>
    <row r="398" spans="3:3" x14ac:dyDescent="0.15">
      <c r="C398" s="23"/>
    </row>
    <row r="399" spans="3:3" x14ac:dyDescent="0.15">
      <c r="C399" s="23"/>
    </row>
    <row r="400" spans="3:3" x14ac:dyDescent="0.15">
      <c r="C400" s="23"/>
    </row>
    <row r="401" spans="3:3" x14ac:dyDescent="0.15">
      <c r="C401" s="23"/>
    </row>
    <row r="402" spans="3:3" x14ac:dyDescent="0.15">
      <c r="C402" s="23"/>
    </row>
    <row r="403" spans="3:3" x14ac:dyDescent="0.15">
      <c r="C403" s="23"/>
    </row>
    <row r="404" spans="3:3" x14ac:dyDescent="0.15">
      <c r="C404" s="23"/>
    </row>
    <row r="405" spans="3:3" x14ac:dyDescent="0.15">
      <c r="C405" s="23"/>
    </row>
    <row r="406" spans="3:3" x14ac:dyDescent="0.15">
      <c r="C406" s="23"/>
    </row>
    <row r="407" spans="3:3" x14ac:dyDescent="0.15">
      <c r="C407" s="23"/>
    </row>
    <row r="408" spans="3:3" x14ac:dyDescent="0.15">
      <c r="C408" s="23"/>
    </row>
    <row r="409" spans="3:3" x14ac:dyDescent="0.15">
      <c r="C409" s="23"/>
    </row>
    <row r="410" spans="3:3" x14ac:dyDescent="0.15">
      <c r="C410" s="23"/>
    </row>
    <row r="411" spans="3:3" x14ac:dyDescent="0.15">
      <c r="C411" s="23"/>
    </row>
    <row r="412" spans="3:3" x14ac:dyDescent="0.15">
      <c r="C412" s="23"/>
    </row>
    <row r="413" spans="3:3" x14ac:dyDescent="0.15">
      <c r="C413" s="23"/>
    </row>
    <row r="414" spans="3:3" x14ac:dyDescent="0.15">
      <c r="C414" s="23"/>
    </row>
    <row r="415" spans="3:3" x14ac:dyDescent="0.15">
      <c r="C415" s="23"/>
    </row>
    <row r="416" spans="3:3" x14ac:dyDescent="0.15">
      <c r="C416" s="23"/>
    </row>
    <row r="417" spans="3:3" x14ac:dyDescent="0.15">
      <c r="C417" s="23"/>
    </row>
    <row r="418" spans="3:3" x14ac:dyDescent="0.15">
      <c r="C418" s="23"/>
    </row>
    <row r="419" spans="3:3" x14ac:dyDescent="0.15">
      <c r="C419" s="23"/>
    </row>
    <row r="420" spans="3:3" x14ac:dyDescent="0.15">
      <c r="C420" s="23"/>
    </row>
    <row r="421" spans="3:3" x14ac:dyDescent="0.15">
      <c r="C421" s="23"/>
    </row>
    <row r="422" spans="3:3" x14ac:dyDescent="0.15">
      <c r="C422" s="23"/>
    </row>
    <row r="423" spans="3:3" x14ac:dyDescent="0.15">
      <c r="C423" s="23"/>
    </row>
    <row r="424" spans="3:3" x14ac:dyDescent="0.15">
      <c r="C424" s="23"/>
    </row>
    <row r="425" spans="3:3" x14ac:dyDescent="0.15">
      <c r="C425" s="23"/>
    </row>
    <row r="426" spans="3:3" x14ac:dyDescent="0.15">
      <c r="C426" s="23"/>
    </row>
    <row r="427" spans="3:3" x14ac:dyDescent="0.15">
      <c r="C427" s="23"/>
    </row>
    <row r="428" spans="3:3" x14ac:dyDescent="0.15">
      <c r="C428" s="23"/>
    </row>
    <row r="429" spans="3:3" x14ac:dyDescent="0.15">
      <c r="C429" s="23"/>
    </row>
    <row r="430" spans="3:3" x14ac:dyDescent="0.15">
      <c r="C430" s="23"/>
    </row>
    <row r="431" spans="3:3" x14ac:dyDescent="0.15">
      <c r="C431" s="23"/>
    </row>
    <row r="432" spans="3:3" x14ac:dyDescent="0.15">
      <c r="C432" s="23"/>
    </row>
    <row r="433" spans="3:3" x14ac:dyDescent="0.15">
      <c r="C433" s="23"/>
    </row>
    <row r="434" spans="3:3" x14ac:dyDescent="0.15">
      <c r="C434" s="23"/>
    </row>
    <row r="435" spans="3:3" x14ac:dyDescent="0.15">
      <c r="C435" s="23"/>
    </row>
    <row r="436" spans="3:3" x14ac:dyDescent="0.15">
      <c r="C436" s="23"/>
    </row>
    <row r="437" spans="3:3" x14ac:dyDescent="0.15">
      <c r="C437" s="23"/>
    </row>
    <row r="438" spans="3:3" x14ac:dyDescent="0.15">
      <c r="C438" s="23"/>
    </row>
    <row r="439" spans="3:3" x14ac:dyDescent="0.15">
      <c r="C439" s="23"/>
    </row>
    <row r="440" spans="3:3" x14ac:dyDescent="0.15">
      <c r="C440" s="23"/>
    </row>
    <row r="441" spans="3:3" x14ac:dyDescent="0.15">
      <c r="C441" s="23"/>
    </row>
    <row r="442" spans="3:3" x14ac:dyDescent="0.15">
      <c r="C442" s="23"/>
    </row>
    <row r="443" spans="3:3" x14ac:dyDescent="0.15">
      <c r="C443" s="23"/>
    </row>
    <row r="444" spans="3:3" x14ac:dyDescent="0.15">
      <c r="C444" s="23"/>
    </row>
    <row r="445" spans="3:3" x14ac:dyDescent="0.15">
      <c r="C445" s="23"/>
    </row>
    <row r="446" spans="3:3" x14ac:dyDescent="0.15">
      <c r="C446" s="23"/>
    </row>
    <row r="447" spans="3:3" x14ac:dyDescent="0.15">
      <c r="C447" s="23"/>
    </row>
    <row r="448" spans="3:3" x14ac:dyDescent="0.15">
      <c r="C448" s="23"/>
    </row>
    <row r="449" spans="3:3" x14ac:dyDescent="0.15">
      <c r="C449" s="23"/>
    </row>
    <row r="450" spans="3:3" x14ac:dyDescent="0.15">
      <c r="C450" s="23"/>
    </row>
    <row r="451" spans="3:3" x14ac:dyDescent="0.15">
      <c r="C451" s="23"/>
    </row>
    <row r="452" spans="3:3" x14ac:dyDescent="0.15">
      <c r="C452" s="23"/>
    </row>
    <row r="453" spans="3:3" x14ac:dyDescent="0.15">
      <c r="C453" s="23"/>
    </row>
    <row r="454" spans="3:3" x14ac:dyDescent="0.15">
      <c r="C454" s="23"/>
    </row>
    <row r="455" spans="3:3" x14ac:dyDescent="0.15">
      <c r="C455" s="23"/>
    </row>
    <row r="456" spans="3:3" x14ac:dyDescent="0.15">
      <c r="C456" s="23"/>
    </row>
    <row r="457" spans="3:3" x14ac:dyDescent="0.15">
      <c r="C457" s="23"/>
    </row>
    <row r="458" spans="3:3" x14ac:dyDescent="0.15">
      <c r="C458" s="23"/>
    </row>
    <row r="459" spans="3:3" x14ac:dyDescent="0.15">
      <c r="C459" s="23"/>
    </row>
    <row r="460" spans="3:3" x14ac:dyDescent="0.15">
      <c r="C460" s="23"/>
    </row>
    <row r="461" spans="3:3" x14ac:dyDescent="0.15">
      <c r="C461" s="23"/>
    </row>
    <row r="462" spans="3:3" x14ac:dyDescent="0.15">
      <c r="C462" s="23"/>
    </row>
    <row r="463" spans="3:3" x14ac:dyDescent="0.15">
      <c r="C463" s="23"/>
    </row>
    <row r="464" spans="3:3" x14ac:dyDescent="0.15">
      <c r="C464" s="23"/>
    </row>
    <row r="465" spans="3:3" x14ac:dyDescent="0.15">
      <c r="C465" s="23"/>
    </row>
    <row r="466" spans="3:3" x14ac:dyDescent="0.15">
      <c r="C466" s="23"/>
    </row>
    <row r="467" spans="3:3" x14ac:dyDescent="0.15">
      <c r="C467" s="23"/>
    </row>
    <row r="468" spans="3:3" x14ac:dyDescent="0.15">
      <c r="C468" s="23"/>
    </row>
    <row r="469" spans="3:3" x14ac:dyDescent="0.15">
      <c r="C469" s="23"/>
    </row>
    <row r="470" spans="3:3" x14ac:dyDescent="0.15">
      <c r="C470" s="23"/>
    </row>
    <row r="471" spans="3:3" x14ac:dyDescent="0.15">
      <c r="C471" s="23"/>
    </row>
    <row r="472" spans="3:3" x14ac:dyDescent="0.15">
      <c r="C472" s="23"/>
    </row>
    <row r="473" spans="3:3" x14ac:dyDescent="0.15">
      <c r="C473" s="23"/>
    </row>
    <row r="474" spans="3:3" x14ac:dyDescent="0.15">
      <c r="C474" s="23"/>
    </row>
    <row r="475" spans="3:3" x14ac:dyDescent="0.15">
      <c r="C475" s="23"/>
    </row>
    <row r="476" spans="3:3" x14ac:dyDescent="0.15">
      <c r="C476" s="23"/>
    </row>
    <row r="477" spans="3:3" x14ac:dyDescent="0.15">
      <c r="C477" s="23"/>
    </row>
    <row r="478" spans="3:3" x14ac:dyDescent="0.15">
      <c r="C478" s="23"/>
    </row>
    <row r="479" spans="3:3" x14ac:dyDescent="0.15">
      <c r="C479" s="23"/>
    </row>
    <row r="480" spans="3:3" x14ac:dyDescent="0.15">
      <c r="C480" s="23"/>
    </row>
    <row r="481" spans="3:3" x14ac:dyDescent="0.15">
      <c r="C481" s="23"/>
    </row>
    <row r="482" spans="3:3" x14ac:dyDescent="0.15">
      <c r="C482" s="23"/>
    </row>
    <row r="483" spans="3:3" x14ac:dyDescent="0.15">
      <c r="C483" s="23"/>
    </row>
    <row r="484" spans="3:3" x14ac:dyDescent="0.15">
      <c r="C484" s="23"/>
    </row>
    <row r="485" spans="3:3" x14ac:dyDescent="0.15">
      <c r="C485" s="23"/>
    </row>
    <row r="486" spans="3:3" x14ac:dyDescent="0.15">
      <c r="C486" s="23"/>
    </row>
    <row r="487" spans="3:3" x14ac:dyDescent="0.15">
      <c r="C487" s="23"/>
    </row>
    <row r="488" spans="3:3" x14ac:dyDescent="0.15">
      <c r="C488" s="23"/>
    </row>
    <row r="489" spans="3:3" x14ac:dyDescent="0.15">
      <c r="C489" s="23"/>
    </row>
    <row r="490" spans="3:3" x14ac:dyDescent="0.15">
      <c r="C490" s="23"/>
    </row>
    <row r="491" spans="3:3" x14ac:dyDescent="0.15">
      <c r="C491" s="23"/>
    </row>
    <row r="492" spans="3:3" x14ac:dyDescent="0.15">
      <c r="C492" s="23"/>
    </row>
    <row r="493" spans="3:3" x14ac:dyDescent="0.15">
      <c r="C493" s="23"/>
    </row>
    <row r="494" spans="3:3" x14ac:dyDescent="0.15">
      <c r="C494" s="23"/>
    </row>
    <row r="495" spans="3:3" x14ac:dyDescent="0.15">
      <c r="C495" s="23"/>
    </row>
    <row r="496" spans="3:3" x14ac:dyDescent="0.15">
      <c r="C496" s="23"/>
    </row>
    <row r="497" spans="3:3" x14ac:dyDescent="0.15">
      <c r="C497" s="23"/>
    </row>
    <row r="498" spans="3:3" x14ac:dyDescent="0.15">
      <c r="C498" s="23"/>
    </row>
    <row r="499" spans="3:3" x14ac:dyDescent="0.15">
      <c r="C499" s="23"/>
    </row>
    <row r="500" spans="3:3" x14ac:dyDescent="0.15">
      <c r="C500" s="23"/>
    </row>
    <row r="501" spans="3:3" x14ac:dyDescent="0.15">
      <c r="C501" s="23"/>
    </row>
    <row r="502" spans="3:3" x14ac:dyDescent="0.15">
      <c r="C502" s="23"/>
    </row>
    <row r="503" spans="3:3" x14ac:dyDescent="0.15">
      <c r="C503" s="23"/>
    </row>
    <row r="504" spans="3:3" x14ac:dyDescent="0.15">
      <c r="C504" s="23"/>
    </row>
    <row r="505" spans="3:3" x14ac:dyDescent="0.15">
      <c r="C505" s="23"/>
    </row>
    <row r="506" spans="3:3" x14ac:dyDescent="0.15">
      <c r="C506" s="23"/>
    </row>
    <row r="507" spans="3:3" x14ac:dyDescent="0.15">
      <c r="C507" s="23"/>
    </row>
    <row r="508" spans="3:3" x14ac:dyDescent="0.15">
      <c r="C508" s="23"/>
    </row>
    <row r="509" spans="3:3" x14ac:dyDescent="0.15">
      <c r="C509" s="23"/>
    </row>
    <row r="510" spans="3:3" x14ac:dyDescent="0.15">
      <c r="C510" s="23"/>
    </row>
    <row r="511" spans="3:3" x14ac:dyDescent="0.15">
      <c r="C511" s="23"/>
    </row>
    <row r="512" spans="3:3" x14ac:dyDescent="0.15">
      <c r="C512" s="23"/>
    </row>
    <row r="513" spans="3:3" x14ac:dyDescent="0.15">
      <c r="C513" s="23"/>
    </row>
    <row r="514" spans="3:3" x14ac:dyDescent="0.15">
      <c r="C514" s="23"/>
    </row>
    <row r="515" spans="3:3" x14ac:dyDescent="0.15">
      <c r="C515" s="23"/>
    </row>
    <row r="516" spans="3:3" x14ac:dyDescent="0.15">
      <c r="C516" s="23"/>
    </row>
    <row r="517" spans="3:3" x14ac:dyDescent="0.15">
      <c r="C517" s="23"/>
    </row>
    <row r="518" spans="3:3" x14ac:dyDescent="0.15">
      <c r="C518" s="23"/>
    </row>
    <row r="519" spans="3:3" x14ac:dyDescent="0.15">
      <c r="C519" s="23"/>
    </row>
    <row r="520" spans="3:3" x14ac:dyDescent="0.15">
      <c r="C520" s="23"/>
    </row>
    <row r="521" spans="3:3" x14ac:dyDescent="0.15">
      <c r="C521" s="23"/>
    </row>
    <row r="522" spans="3:3" x14ac:dyDescent="0.15">
      <c r="C522" s="23"/>
    </row>
    <row r="523" spans="3:3" x14ac:dyDescent="0.15">
      <c r="C523" s="23"/>
    </row>
    <row r="524" spans="3:3" x14ac:dyDescent="0.15">
      <c r="C524" s="23"/>
    </row>
    <row r="525" spans="3:3" x14ac:dyDescent="0.15">
      <c r="C525" s="23"/>
    </row>
    <row r="526" spans="3:3" x14ac:dyDescent="0.15">
      <c r="C526" s="23"/>
    </row>
    <row r="527" spans="3:3" x14ac:dyDescent="0.15">
      <c r="C527" s="23"/>
    </row>
    <row r="528" spans="3:3" x14ac:dyDescent="0.15">
      <c r="C528" s="23"/>
    </row>
    <row r="529" spans="3:3" x14ac:dyDescent="0.15">
      <c r="C529" s="23"/>
    </row>
    <row r="530" spans="3:3" x14ac:dyDescent="0.15">
      <c r="C530" s="23"/>
    </row>
    <row r="531" spans="3:3" x14ac:dyDescent="0.15">
      <c r="C531" s="23"/>
    </row>
    <row r="532" spans="3:3" x14ac:dyDescent="0.15">
      <c r="C532" s="23"/>
    </row>
    <row r="533" spans="3:3" x14ac:dyDescent="0.15">
      <c r="C533" s="23"/>
    </row>
    <row r="534" spans="3:3" x14ac:dyDescent="0.15">
      <c r="C534" s="23"/>
    </row>
    <row r="535" spans="3:3" x14ac:dyDescent="0.15">
      <c r="C535" s="23"/>
    </row>
    <row r="536" spans="3:3" x14ac:dyDescent="0.15">
      <c r="C536" s="23"/>
    </row>
    <row r="537" spans="3:3" x14ac:dyDescent="0.15">
      <c r="C537" s="23"/>
    </row>
    <row r="538" spans="3:3" x14ac:dyDescent="0.15">
      <c r="C538" s="23"/>
    </row>
    <row r="539" spans="3:3" x14ac:dyDescent="0.15">
      <c r="C539" s="23"/>
    </row>
    <row r="540" spans="3:3" x14ac:dyDescent="0.15">
      <c r="C540" s="23"/>
    </row>
    <row r="541" spans="3:3" x14ac:dyDescent="0.15">
      <c r="C541" s="23"/>
    </row>
    <row r="542" spans="3:3" x14ac:dyDescent="0.15">
      <c r="C542" s="23"/>
    </row>
    <row r="543" spans="3:3" x14ac:dyDescent="0.15">
      <c r="C543" s="23"/>
    </row>
    <row r="544" spans="3:3" x14ac:dyDescent="0.15">
      <c r="C544" s="23"/>
    </row>
    <row r="545" spans="3:3" x14ac:dyDescent="0.15">
      <c r="C545" s="23"/>
    </row>
    <row r="546" spans="3:3" x14ac:dyDescent="0.15">
      <c r="C546" s="23"/>
    </row>
    <row r="547" spans="3:3" x14ac:dyDescent="0.15">
      <c r="C547" s="23"/>
    </row>
    <row r="548" spans="3:3" x14ac:dyDescent="0.15">
      <c r="C548" s="23"/>
    </row>
    <row r="549" spans="3:3" x14ac:dyDescent="0.15">
      <c r="C549" s="23"/>
    </row>
    <row r="550" spans="3:3" x14ac:dyDescent="0.15">
      <c r="C550" s="23"/>
    </row>
    <row r="551" spans="3:3" x14ac:dyDescent="0.15">
      <c r="C551" s="23"/>
    </row>
    <row r="552" spans="3:3" x14ac:dyDescent="0.15">
      <c r="C552" s="23"/>
    </row>
    <row r="553" spans="3:3" x14ac:dyDescent="0.15">
      <c r="C553" s="23"/>
    </row>
    <row r="554" spans="3:3" x14ac:dyDescent="0.15">
      <c r="C554" s="23"/>
    </row>
    <row r="555" spans="3:3" x14ac:dyDescent="0.15">
      <c r="C555" s="23"/>
    </row>
    <row r="556" spans="3:3" x14ac:dyDescent="0.15">
      <c r="C556" s="23"/>
    </row>
    <row r="557" spans="3:3" x14ac:dyDescent="0.15">
      <c r="C557" s="23"/>
    </row>
    <row r="558" spans="3:3" x14ac:dyDescent="0.15">
      <c r="C558" s="23"/>
    </row>
    <row r="559" spans="3:3" x14ac:dyDescent="0.15">
      <c r="C559" s="23"/>
    </row>
    <row r="560" spans="3:3" x14ac:dyDescent="0.15">
      <c r="C560" s="23"/>
    </row>
    <row r="561" spans="3:3" x14ac:dyDescent="0.15">
      <c r="C561" s="23"/>
    </row>
    <row r="562" spans="3:3" x14ac:dyDescent="0.15">
      <c r="C562" s="23"/>
    </row>
    <row r="563" spans="3:3" x14ac:dyDescent="0.15">
      <c r="C563" s="23"/>
    </row>
    <row r="564" spans="3:3" x14ac:dyDescent="0.15">
      <c r="C564" s="23"/>
    </row>
    <row r="565" spans="3:3" x14ac:dyDescent="0.15">
      <c r="C565" s="23"/>
    </row>
    <row r="566" spans="3:3" x14ac:dyDescent="0.15">
      <c r="C566" s="23"/>
    </row>
    <row r="567" spans="3:3" x14ac:dyDescent="0.15">
      <c r="C567" s="23"/>
    </row>
    <row r="568" spans="3:3" x14ac:dyDescent="0.15">
      <c r="C568" s="23"/>
    </row>
    <row r="569" spans="3:3" x14ac:dyDescent="0.15">
      <c r="C569" s="23"/>
    </row>
    <row r="570" spans="3:3" x14ac:dyDescent="0.15">
      <c r="C570" s="23"/>
    </row>
    <row r="571" spans="3:3" x14ac:dyDescent="0.15">
      <c r="C571" s="23"/>
    </row>
    <row r="572" spans="3:3" x14ac:dyDescent="0.15">
      <c r="C572" s="23"/>
    </row>
    <row r="573" spans="3:3" x14ac:dyDescent="0.15">
      <c r="C573" s="23"/>
    </row>
    <row r="574" spans="3:3" x14ac:dyDescent="0.15">
      <c r="C574" s="23"/>
    </row>
    <row r="575" spans="3:3" x14ac:dyDescent="0.15">
      <c r="C575" s="23"/>
    </row>
    <row r="576" spans="3:3" x14ac:dyDescent="0.15">
      <c r="C576" s="23"/>
    </row>
    <row r="577" spans="3:3" x14ac:dyDescent="0.15">
      <c r="C577" s="23"/>
    </row>
    <row r="578" spans="3:3" x14ac:dyDescent="0.15">
      <c r="C578" s="23"/>
    </row>
    <row r="579" spans="3:3" x14ac:dyDescent="0.15">
      <c r="C579" s="23"/>
    </row>
    <row r="580" spans="3:3" x14ac:dyDescent="0.15">
      <c r="C580" s="23"/>
    </row>
    <row r="581" spans="3:3" x14ac:dyDescent="0.15">
      <c r="C581" s="23"/>
    </row>
    <row r="582" spans="3:3" x14ac:dyDescent="0.15">
      <c r="C582" s="23"/>
    </row>
    <row r="583" spans="3:3" x14ac:dyDescent="0.15">
      <c r="C583" s="23"/>
    </row>
    <row r="584" spans="3:3" x14ac:dyDescent="0.15">
      <c r="C584" s="23"/>
    </row>
    <row r="585" spans="3:3" x14ac:dyDescent="0.15">
      <c r="C585" s="23"/>
    </row>
    <row r="586" spans="3:3" x14ac:dyDescent="0.15">
      <c r="C586" s="23"/>
    </row>
    <row r="587" spans="3:3" x14ac:dyDescent="0.15">
      <c r="C587" s="23"/>
    </row>
    <row r="588" spans="3:3" x14ac:dyDescent="0.15">
      <c r="C588" s="23"/>
    </row>
    <row r="589" spans="3:3" x14ac:dyDescent="0.15">
      <c r="C589" s="23"/>
    </row>
    <row r="590" spans="3:3" x14ac:dyDescent="0.15">
      <c r="C590" s="23"/>
    </row>
    <row r="591" spans="3:3" x14ac:dyDescent="0.15">
      <c r="C591" s="23"/>
    </row>
    <row r="592" spans="3:3" x14ac:dyDescent="0.15">
      <c r="C592" s="23"/>
    </row>
    <row r="593" spans="3:3" x14ac:dyDescent="0.15">
      <c r="C593" s="23"/>
    </row>
    <row r="594" spans="3:3" x14ac:dyDescent="0.15">
      <c r="C594" s="23"/>
    </row>
    <row r="595" spans="3:3" x14ac:dyDescent="0.15">
      <c r="C595" s="23"/>
    </row>
    <row r="596" spans="3:3" x14ac:dyDescent="0.15">
      <c r="C596" s="23"/>
    </row>
    <row r="597" spans="3:3" x14ac:dyDescent="0.15">
      <c r="C597" s="23"/>
    </row>
    <row r="598" spans="3:3" x14ac:dyDescent="0.15">
      <c r="C598" s="23"/>
    </row>
    <row r="599" spans="3:3" x14ac:dyDescent="0.15">
      <c r="C599" s="23"/>
    </row>
    <row r="600" spans="3:3" x14ac:dyDescent="0.15">
      <c r="C600" s="23"/>
    </row>
    <row r="601" spans="3:3" x14ac:dyDescent="0.15">
      <c r="C601" s="23"/>
    </row>
    <row r="602" spans="3:3" x14ac:dyDescent="0.15">
      <c r="C602" s="23"/>
    </row>
    <row r="603" spans="3:3" x14ac:dyDescent="0.15">
      <c r="C603" s="23"/>
    </row>
    <row r="604" spans="3:3" x14ac:dyDescent="0.15">
      <c r="C604" s="23"/>
    </row>
    <row r="605" spans="3:3" x14ac:dyDescent="0.15">
      <c r="C605" s="23"/>
    </row>
    <row r="606" spans="3:3" x14ac:dyDescent="0.15">
      <c r="C606" s="23"/>
    </row>
    <row r="607" spans="3:3" x14ac:dyDescent="0.15">
      <c r="C607" s="23"/>
    </row>
    <row r="608" spans="3:3" x14ac:dyDescent="0.15">
      <c r="C608" s="23"/>
    </row>
    <row r="609" spans="3:3" x14ac:dyDescent="0.15">
      <c r="C609" s="23"/>
    </row>
    <row r="610" spans="3:3" x14ac:dyDescent="0.15">
      <c r="C610" s="23"/>
    </row>
    <row r="611" spans="3:3" x14ac:dyDescent="0.15">
      <c r="C611" s="23"/>
    </row>
    <row r="612" spans="3:3" x14ac:dyDescent="0.15">
      <c r="C612" s="23"/>
    </row>
    <row r="613" spans="3:3" x14ac:dyDescent="0.15">
      <c r="C613" s="23"/>
    </row>
    <row r="614" spans="3:3" x14ac:dyDescent="0.15">
      <c r="C614" s="23"/>
    </row>
    <row r="615" spans="3:3" x14ac:dyDescent="0.15">
      <c r="C615" s="23"/>
    </row>
    <row r="616" spans="3:3" x14ac:dyDescent="0.15">
      <c r="C616" s="23"/>
    </row>
    <row r="617" spans="3:3" x14ac:dyDescent="0.15">
      <c r="C617" s="23"/>
    </row>
    <row r="618" spans="3:3" x14ac:dyDescent="0.15">
      <c r="C618" s="23"/>
    </row>
    <row r="619" spans="3:3" x14ac:dyDescent="0.15">
      <c r="C619" s="23"/>
    </row>
    <row r="620" spans="3:3" x14ac:dyDescent="0.15">
      <c r="C620" s="23"/>
    </row>
    <row r="621" spans="3:3" x14ac:dyDescent="0.15">
      <c r="C621" s="23"/>
    </row>
    <row r="622" spans="3:3" x14ac:dyDescent="0.15">
      <c r="C622" s="23"/>
    </row>
    <row r="623" spans="3:3" x14ac:dyDescent="0.15">
      <c r="C623" s="23"/>
    </row>
    <row r="624" spans="3:3" x14ac:dyDescent="0.15">
      <c r="C624" s="23"/>
    </row>
    <row r="625" spans="3:3" x14ac:dyDescent="0.15">
      <c r="C625" s="23"/>
    </row>
    <row r="626" spans="3:3" x14ac:dyDescent="0.15">
      <c r="C626" s="23"/>
    </row>
    <row r="627" spans="3:3" x14ac:dyDescent="0.15">
      <c r="C627" s="23"/>
    </row>
    <row r="628" spans="3:3" x14ac:dyDescent="0.15">
      <c r="C628" s="23"/>
    </row>
    <row r="629" spans="3:3" x14ac:dyDescent="0.15">
      <c r="C629" s="23"/>
    </row>
    <row r="630" spans="3:3" x14ac:dyDescent="0.15">
      <c r="C630" s="23"/>
    </row>
    <row r="631" spans="3:3" x14ac:dyDescent="0.15">
      <c r="C631" s="23"/>
    </row>
    <row r="632" spans="3:3" x14ac:dyDescent="0.15">
      <c r="C632" s="23"/>
    </row>
    <row r="633" spans="3:3" x14ac:dyDescent="0.15">
      <c r="C633" s="23"/>
    </row>
    <row r="634" spans="3:3" x14ac:dyDescent="0.15">
      <c r="C634" s="23"/>
    </row>
    <row r="635" spans="3:3" x14ac:dyDescent="0.15">
      <c r="C635" s="23"/>
    </row>
    <row r="636" spans="3:3" x14ac:dyDescent="0.15">
      <c r="C636" s="23"/>
    </row>
    <row r="637" spans="3:3" x14ac:dyDescent="0.15">
      <c r="C637" s="23"/>
    </row>
    <row r="638" spans="3:3" x14ac:dyDescent="0.15">
      <c r="C638" s="23"/>
    </row>
    <row r="639" spans="3:3" x14ac:dyDescent="0.15">
      <c r="C639" s="23"/>
    </row>
    <row r="640" spans="3:3" x14ac:dyDescent="0.15">
      <c r="C640" s="23"/>
    </row>
    <row r="641" spans="3:3" x14ac:dyDescent="0.15">
      <c r="C641" s="23"/>
    </row>
    <row r="642" spans="3:3" x14ac:dyDescent="0.15">
      <c r="C642" s="23"/>
    </row>
    <row r="643" spans="3:3" x14ac:dyDescent="0.15">
      <c r="C643" s="23"/>
    </row>
    <row r="644" spans="3:3" x14ac:dyDescent="0.15">
      <c r="C644" s="23"/>
    </row>
    <row r="645" spans="3:3" x14ac:dyDescent="0.15">
      <c r="C645" s="23"/>
    </row>
    <row r="646" spans="3:3" x14ac:dyDescent="0.15">
      <c r="C646" s="23"/>
    </row>
    <row r="647" spans="3:3" x14ac:dyDescent="0.15">
      <c r="C647" s="23"/>
    </row>
    <row r="648" spans="3:3" x14ac:dyDescent="0.15">
      <c r="C648" s="23"/>
    </row>
    <row r="649" spans="3:3" x14ac:dyDescent="0.15">
      <c r="C649" s="23"/>
    </row>
    <row r="650" spans="3:3" x14ac:dyDescent="0.15">
      <c r="C650" s="23"/>
    </row>
    <row r="651" spans="3:3" x14ac:dyDescent="0.15">
      <c r="C651" s="23"/>
    </row>
    <row r="652" spans="3:3" x14ac:dyDescent="0.15">
      <c r="C652" s="23"/>
    </row>
    <row r="653" spans="3:3" x14ac:dyDescent="0.15">
      <c r="C653" s="23"/>
    </row>
    <row r="654" spans="3:3" x14ac:dyDescent="0.15">
      <c r="C654" s="23"/>
    </row>
    <row r="655" spans="3:3" x14ac:dyDescent="0.15">
      <c r="C655" s="23"/>
    </row>
    <row r="656" spans="3:3" x14ac:dyDescent="0.15">
      <c r="C656" s="23"/>
    </row>
    <row r="657" spans="3:3" x14ac:dyDescent="0.15">
      <c r="C657" s="23"/>
    </row>
    <row r="658" spans="3:3" x14ac:dyDescent="0.15">
      <c r="C658" s="23"/>
    </row>
    <row r="659" spans="3:3" x14ac:dyDescent="0.15">
      <c r="C659" s="23"/>
    </row>
    <row r="660" spans="3:3" x14ac:dyDescent="0.15">
      <c r="C660" s="23"/>
    </row>
    <row r="661" spans="3:3" x14ac:dyDescent="0.15">
      <c r="C661" s="23"/>
    </row>
    <row r="662" spans="3:3" x14ac:dyDescent="0.15">
      <c r="C662" s="23"/>
    </row>
    <row r="663" spans="3:3" x14ac:dyDescent="0.15">
      <c r="C663" s="23"/>
    </row>
    <row r="664" spans="3:3" x14ac:dyDescent="0.15">
      <c r="C664" s="23"/>
    </row>
    <row r="665" spans="3:3" x14ac:dyDescent="0.15">
      <c r="C665" s="23"/>
    </row>
    <row r="666" spans="3:3" x14ac:dyDescent="0.15">
      <c r="C666" s="23"/>
    </row>
    <row r="667" spans="3:3" x14ac:dyDescent="0.15">
      <c r="C667" s="23"/>
    </row>
    <row r="668" spans="3:3" x14ac:dyDescent="0.15">
      <c r="C668" s="23"/>
    </row>
    <row r="669" spans="3:3" x14ac:dyDescent="0.15">
      <c r="C669" s="23"/>
    </row>
    <row r="670" spans="3:3" x14ac:dyDescent="0.15">
      <c r="C670" s="23"/>
    </row>
    <row r="671" spans="3:3" x14ac:dyDescent="0.15">
      <c r="C671" s="23"/>
    </row>
    <row r="672" spans="3:3" x14ac:dyDescent="0.15">
      <c r="C672" s="23"/>
    </row>
    <row r="673" spans="3:3" x14ac:dyDescent="0.15">
      <c r="C673" s="23"/>
    </row>
    <row r="674" spans="3:3" x14ac:dyDescent="0.15">
      <c r="C674" s="23"/>
    </row>
    <row r="675" spans="3:3" x14ac:dyDescent="0.15">
      <c r="C675" s="23"/>
    </row>
    <row r="676" spans="3:3" x14ac:dyDescent="0.15">
      <c r="C676" s="23"/>
    </row>
    <row r="677" spans="3:3" x14ac:dyDescent="0.15">
      <c r="C677" s="23"/>
    </row>
    <row r="678" spans="3:3" x14ac:dyDescent="0.15">
      <c r="C678" s="23"/>
    </row>
    <row r="679" spans="3:3" x14ac:dyDescent="0.15">
      <c r="C679" s="23"/>
    </row>
    <row r="680" spans="3:3" x14ac:dyDescent="0.15">
      <c r="C680" s="23"/>
    </row>
    <row r="681" spans="3:3" x14ac:dyDescent="0.15">
      <c r="C681" s="23"/>
    </row>
    <row r="682" spans="3:3" x14ac:dyDescent="0.15">
      <c r="C682" s="23"/>
    </row>
    <row r="683" spans="3:3" x14ac:dyDescent="0.15">
      <c r="C683" s="23"/>
    </row>
    <row r="684" spans="3:3" x14ac:dyDescent="0.15">
      <c r="C684" s="23"/>
    </row>
    <row r="685" spans="3:3" x14ac:dyDescent="0.15">
      <c r="C685" s="23"/>
    </row>
    <row r="686" spans="3:3" x14ac:dyDescent="0.15">
      <c r="C686" s="23"/>
    </row>
    <row r="687" spans="3:3" x14ac:dyDescent="0.15">
      <c r="C687" s="23"/>
    </row>
    <row r="688" spans="3:3" x14ac:dyDescent="0.15">
      <c r="C688" s="23"/>
    </row>
    <row r="689" spans="3:3" x14ac:dyDescent="0.15">
      <c r="C689" s="23"/>
    </row>
    <row r="690" spans="3:3" x14ac:dyDescent="0.15">
      <c r="C690" s="23"/>
    </row>
    <row r="691" spans="3:3" x14ac:dyDescent="0.15">
      <c r="C691" s="23"/>
    </row>
    <row r="692" spans="3:3" x14ac:dyDescent="0.15">
      <c r="C692" s="23"/>
    </row>
    <row r="693" spans="3:3" x14ac:dyDescent="0.15">
      <c r="C693" s="23"/>
    </row>
    <row r="694" spans="3:3" x14ac:dyDescent="0.15">
      <c r="C694" s="23"/>
    </row>
    <row r="695" spans="3:3" x14ac:dyDescent="0.15">
      <c r="C695" s="23"/>
    </row>
    <row r="696" spans="3:3" x14ac:dyDescent="0.15">
      <c r="C696" s="23"/>
    </row>
    <row r="697" spans="3:3" x14ac:dyDescent="0.15">
      <c r="C697" s="23"/>
    </row>
    <row r="698" spans="3:3" x14ac:dyDescent="0.15">
      <c r="C698" s="23"/>
    </row>
    <row r="699" spans="3:3" x14ac:dyDescent="0.15">
      <c r="C699" s="23"/>
    </row>
    <row r="700" spans="3:3" x14ac:dyDescent="0.15">
      <c r="C700" s="23"/>
    </row>
    <row r="701" spans="3:3" x14ac:dyDescent="0.15">
      <c r="C701" s="23"/>
    </row>
    <row r="702" spans="3:3" x14ac:dyDescent="0.15">
      <c r="C702" s="23"/>
    </row>
    <row r="703" spans="3:3" x14ac:dyDescent="0.15">
      <c r="C703" s="23"/>
    </row>
    <row r="704" spans="3:3" x14ac:dyDescent="0.15">
      <c r="C704" s="23"/>
    </row>
    <row r="705" spans="3:3" x14ac:dyDescent="0.15">
      <c r="C705" s="23"/>
    </row>
    <row r="706" spans="3:3" x14ac:dyDescent="0.15">
      <c r="C706" s="23"/>
    </row>
    <row r="707" spans="3:3" x14ac:dyDescent="0.15">
      <c r="C707" s="23"/>
    </row>
    <row r="708" spans="3:3" x14ac:dyDescent="0.15">
      <c r="C708" s="23"/>
    </row>
    <row r="709" spans="3:3" x14ac:dyDescent="0.15">
      <c r="C709" s="23"/>
    </row>
    <row r="710" spans="3:3" x14ac:dyDescent="0.15">
      <c r="C710" s="23"/>
    </row>
    <row r="711" spans="3:3" x14ac:dyDescent="0.15">
      <c r="C711" s="23"/>
    </row>
    <row r="712" spans="3:3" x14ac:dyDescent="0.15">
      <c r="C712" s="23"/>
    </row>
    <row r="713" spans="3:3" x14ac:dyDescent="0.15">
      <c r="C713" s="23"/>
    </row>
    <row r="714" spans="3:3" x14ac:dyDescent="0.15">
      <c r="C714" s="23"/>
    </row>
    <row r="715" spans="3:3" x14ac:dyDescent="0.15">
      <c r="C715" s="23"/>
    </row>
    <row r="716" spans="3:3" x14ac:dyDescent="0.15">
      <c r="C716" s="23"/>
    </row>
    <row r="717" spans="3:3" x14ac:dyDescent="0.15">
      <c r="C717" s="23"/>
    </row>
    <row r="718" spans="3:3" x14ac:dyDescent="0.15">
      <c r="C718" s="23"/>
    </row>
    <row r="719" spans="3:3" x14ac:dyDescent="0.15">
      <c r="C719" s="23"/>
    </row>
    <row r="720" spans="3:3" x14ac:dyDescent="0.15">
      <c r="C720" s="23"/>
    </row>
    <row r="721" spans="3:3" x14ac:dyDescent="0.15">
      <c r="C721" s="23"/>
    </row>
    <row r="722" spans="3:3" x14ac:dyDescent="0.15">
      <c r="C722" s="23"/>
    </row>
    <row r="723" spans="3:3" x14ac:dyDescent="0.15">
      <c r="C723" s="23"/>
    </row>
    <row r="724" spans="3:3" x14ac:dyDescent="0.15">
      <c r="C724" s="23"/>
    </row>
    <row r="725" spans="3:3" x14ac:dyDescent="0.15">
      <c r="C725" s="23"/>
    </row>
    <row r="726" spans="3:3" x14ac:dyDescent="0.15">
      <c r="C726" s="23"/>
    </row>
    <row r="727" spans="3:3" x14ac:dyDescent="0.15">
      <c r="C727" s="23"/>
    </row>
    <row r="728" spans="3:3" x14ac:dyDescent="0.15">
      <c r="C728" s="23"/>
    </row>
    <row r="729" spans="3:3" x14ac:dyDescent="0.15">
      <c r="C729" s="23"/>
    </row>
    <row r="730" spans="3:3" x14ac:dyDescent="0.15">
      <c r="C730" s="23"/>
    </row>
    <row r="731" spans="3:3" x14ac:dyDescent="0.15">
      <c r="C731" s="23"/>
    </row>
    <row r="732" spans="3:3" x14ac:dyDescent="0.15">
      <c r="C732" s="23"/>
    </row>
    <row r="733" spans="3:3" x14ac:dyDescent="0.15">
      <c r="C733" s="23"/>
    </row>
    <row r="734" spans="3:3" x14ac:dyDescent="0.15">
      <c r="C734" s="23"/>
    </row>
    <row r="735" spans="3:3" x14ac:dyDescent="0.15">
      <c r="C735" s="23"/>
    </row>
    <row r="736" spans="3:3" x14ac:dyDescent="0.15">
      <c r="C736" s="23"/>
    </row>
    <row r="737" spans="3:3" x14ac:dyDescent="0.15">
      <c r="C737" s="23"/>
    </row>
    <row r="738" spans="3:3" x14ac:dyDescent="0.15">
      <c r="C738" s="23"/>
    </row>
    <row r="739" spans="3:3" x14ac:dyDescent="0.15">
      <c r="C739" s="23"/>
    </row>
    <row r="740" spans="3:3" x14ac:dyDescent="0.15">
      <c r="C740" s="23"/>
    </row>
    <row r="741" spans="3:3" x14ac:dyDescent="0.15">
      <c r="C741" s="23"/>
    </row>
    <row r="742" spans="3:3" x14ac:dyDescent="0.15">
      <c r="C742" s="23"/>
    </row>
    <row r="743" spans="3:3" x14ac:dyDescent="0.15">
      <c r="C743" s="23"/>
    </row>
    <row r="744" spans="3:3" x14ac:dyDescent="0.15">
      <c r="C744" s="23"/>
    </row>
    <row r="745" spans="3:3" x14ac:dyDescent="0.15">
      <c r="C745" s="23"/>
    </row>
    <row r="746" spans="3:3" x14ac:dyDescent="0.15">
      <c r="C746" s="23"/>
    </row>
    <row r="747" spans="3:3" x14ac:dyDescent="0.15">
      <c r="C747" s="23"/>
    </row>
    <row r="748" spans="3:3" x14ac:dyDescent="0.15">
      <c r="C748" s="23"/>
    </row>
    <row r="749" spans="3:3" x14ac:dyDescent="0.15">
      <c r="C749" s="23"/>
    </row>
    <row r="750" spans="3:3" x14ac:dyDescent="0.15">
      <c r="C750" s="23"/>
    </row>
    <row r="751" spans="3:3" x14ac:dyDescent="0.15">
      <c r="C751" s="23"/>
    </row>
    <row r="752" spans="3:3" x14ac:dyDescent="0.15">
      <c r="C752" s="23"/>
    </row>
    <row r="753" spans="3:3" x14ac:dyDescent="0.15">
      <c r="C753" s="23"/>
    </row>
    <row r="754" spans="3:3" x14ac:dyDescent="0.15">
      <c r="C754" s="23"/>
    </row>
    <row r="755" spans="3:3" x14ac:dyDescent="0.15">
      <c r="C755" s="23"/>
    </row>
    <row r="756" spans="3:3" x14ac:dyDescent="0.15">
      <c r="C756" s="23"/>
    </row>
    <row r="757" spans="3:3" x14ac:dyDescent="0.15">
      <c r="C757" s="23"/>
    </row>
    <row r="758" spans="3:3" x14ac:dyDescent="0.15">
      <c r="C758" s="23"/>
    </row>
    <row r="759" spans="3:3" x14ac:dyDescent="0.15">
      <c r="C759" s="23"/>
    </row>
    <row r="760" spans="3:3" x14ac:dyDescent="0.15">
      <c r="C760" s="23"/>
    </row>
    <row r="761" spans="3:3" x14ac:dyDescent="0.15">
      <c r="C761" s="23"/>
    </row>
    <row r="762" spans="3:3" x14ac:dyDescent="0.15">
      <c r="C762" s="23"/>
    </row>
    <row r="763" spans="3:3" x14ac:dyDescent="0.15">
      <c r="C763" s="23"/>
    </row>
    <row r="764" spans="3:3" x14ac:dyDescent="0.15">
      <c r="C764" s="23"/>
    </row>
    <row r="765" spans="3:3" x14ac:dyDescent="0.15">
      <c r="C765" s="23"/>
    </row>
    <row r="766" spans="3:3" x14ac:dyDescent="0.15">
      <c r="C766" s="23"/>
    </row>
    <row r="767" spans="3:3" x14ac:dyDescent="0.15">
      <c r="C767" s="23"/>
    </row>
    <row r="768" spans="3:3" x14ac:dyDescent="0.15">
      <c r="C768" s="23"/>
    </row>
    <row r="769" spans="3:3" x14ac:dyDescent="0.15">
      <c r="C769" s="23"/>
    </row>
    <row r="770" spans="3:3" x14ac:dyDescent="0.15">
      <c r="C770" s="23"/>
    </row>
    <row r="771" spans="3:3" x14ac:dyDescent="0.15">
      <c r="C771" s="23"/>
    </row>
    <row r="772" spans="3:3" x14ac:dyDescent="0.15">
      <c r="C772" s="23"/>
    </row>
    <row r="773" spans="3:3" x14ac:dyDescent="0.15">
      <c r="C773" s="23"/>
    </row>
    <row r="774" spans="3:3" x14ac:dyDescent="0.15">
      <c r="C774" s="23"/>
    </row>
    <row r="775" spans="3:3" x14ac:dyDescent="0.15">
      <c r="C775" s="23"/>
    </row>
    <row r="776" spans="3:3" x14ac:dyDescent="0.15">
      <c r="C776" s="23"/>
    </row>
    <row r="777" spans="3:3" x14ac:dyDescent="0.15">
      <c r="C777" s="23"/>
    </row>
    <row r="778" spans="3:3" x14ac:dyDescent="0.15">
      <c r="C778" s="23"/>
    </row>
    <row r="779" spans="3:3" x14ac:dyDescent="0.15">
      <c r="C779" s="23"/>
    </row>
    <row r="780" spans="3:3" x14ac:dyDescent="0.15">
      <c r="C780" s="23"/>
    </row>
    <row r="781" spans="3:3" x14ac:dyDescent="0.15">
      <c r="C781" s="23"/>
    </row>
    <row r="782" spans="3:3" x14ac:dyDescent="0.15">
      <c r="C782" s="23"/>
    </row>
    <row r="783" spans="3:3" x14ac:dyDescent="0.15">
      <c r="C783" s="23"/>
    </row>
    <row r="784" spans="3:3" x14ac:dyDescent="0.15">
      <c r="C784" s="23"/>
    </row>
    <row r="785" spans="3:3" x14ac:dyDescent="0.15">
      <c r="C785" s="23"/>
    </row>
    <row r="786" spans="3:3" x14ac:dyDescent="0.15">
      <c r="C786" s="23"/>
    </row>
    <row r="787" spans="3:3" x14ac:dyDescent="0.15">
      <c r="C787" s="23"/>
    </row>
    <row r="788" spans="3:3" x14ac:dyDescent="0.15">
      <c r="C788" s="23"/>
    </row>
    <row r="789" spans="3:3" x14ac:dyDescent="0.15">
      <c r="C789" s="23"/>
    </row>
    <row r="790" spans="3:3" x14ac:dyDescent="0.15">
      <c r="C790" s="23"/>
    </row>
    <row r="791" spans="3:3" x14ac:dyDescent="0.15">
      <c r="C791" s="23"/>
    </row>
    <row r="792" spans="3:3" x14ac:dyDescent="0.1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5541-35F4-4928-968C-CBEE11DC511C}">
  <dimension ref="A1:L792"/>
  <sheetViews>
    <sheetView zoomScaleNormal="10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G9" sqref="G9"/>
    </sheetView>
  </sheetViews>
  <sheetFormatPr baseColWidth="10" defaultColWidth="8.83203125" defaultRowHeight="13" x14ac:dyDescent="0.15"/>
  <cols>
    <col min="1" max="1" width="16.33203125" style="18" bestFit="1" customWidth="1"/>
    <col min="2" max="2" width="12.6640625" style="51" customWidth="1"/>
    <col min="3" max="3" width="14.33203125" style="21" customWidth="1"/>
    <col min="4" max="4" width="13.33203125" style="41" hidden="1" customWidth="1"/>
    <col min="5" max="5" width="13.33203125" customWidth="1"/>
    <col min="6" max="6" width="12.83203125" style="19" customWidth="1"/>
    <col min="7" max="7" width="14.6640625" style="19" customWidth="1"/>
    <col min="8" max="8" width="0" hidden="1" customWidth="1"/>
    <col min="9" max="9" width="9" hidden="1" customWidth="1"/>
    <col min="10" max="10" width="11.6640625" hidden="1" customWidth="1"/>
  </cols>
  <sheetData>
    <row r="1" spans="1:12" s="5" customFormat="1" ht="54" customHeight="1" x14ac:dyDescent="0.15">
      <c r="A1" s="1" t="s">
        <v>0</v>
      </c>
      <c r="B1" s="2" t="s">
        <v>1</v>
      </c>
      <c r="C1" s="3" t="s">
        <v>2</v>
      </c>
      <c r="D1" s="35" t="s">
        <v>3</v>
      </c>
      <c r="E1" s="1" t="s">
        <v>24</v>
      </c>
      <c r="F1" s="4" t="s">
        <v>25</v>
      </c>
      <c r="G1" s="4" t="s">
        <v>26</v>
      </c>
      <c r="H1" s="4" t="s">
        <v>7</v>
      </c>
    </row>
    <row r="2" spans="1:12" x14ac:dyDescent="0.1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8</v>
      </c>
    </row>
    <row r="3" spans="1:12" x14ac:dyDescent="0.1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9</v>
      </c>
      <c r="L3" s="52"/>
    </row>
    <row r="4" spans="1:12" x14ac:dyDescent="0.1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9</v>
      </c>
      <c r="L4" s="52"/>
    </row>
    <row r="5" spans="1:12" x14ac:dyDescent="0.1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9</v>
      </c>
      <c r="L5" s="52"/>
    </row>
    <row r="6" spans="1:12" x14ac:dyDescent="0.1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9</v>
      </c>
      <c r="L6" s="52"/>
    </row>
    <row r="7" spans="1:12" x14ac:dyDescent="0.1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9</v>
      </c>
      <c r="L7" s="52"/>
    </row>
    <row r="8" spans="1:12" x14ac:dyDescent="0.1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9</v>
      </c>
      <c r="L8" s="52"/>
    </row>
    <row r="9" spans="1:12" x14ac:dyDescent="0.1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9</v>
      </c>
      <c r="L9" s="52"/>
    </row>
    <row r="10" spans="1:12" x14ac:dyDescent="0.1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9</v>
      </c>
      <c r="L10" s="52"/>
    </row>
    <row r="11" spans="1:12" x14ac:dyDescent="0.1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9</v>
      </c>
      <c r="L11" s="52"/>
    </row>
    <row r="12" spans="1:12" x14ac:dyDescent="0.1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9</v>
      </c>
      <c r="L12" s="52"/>
    </row>
    <row r="13" spans="1:12" x14ac:dyDescent="0.1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9</v>
      </c>
      <c r="L13" s="52"/>
    </row>
    <row r="14" spans="1:12" x14ac:dyDescent="0.1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10</v>
      </c>
      <c r="L14" s="52"/>
    </row>
    <row r="15" spans="1:12" x14ac:dyDescent="0.1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10</v>
      </c>
      <c r="L15" s="52"/>
    </row>
    <row r="16" spans="1:12" x14ac:dyDescent="0.1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9</v>
      </c>
      <c r="L16" s="52"/>
    </row>
    <row r="17" spans="1:12" x14ac:dyDescent="0.1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10</v>
      </c>
      <c r="L17" s="52"/>
    </row>
    <row r="18" spans="1:12" x14ac:dyDescent="0.1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10</v>
      </c>
      <c r="L18" s="52"/>
    </row>
    <row r="19" spans="1:12" x14ac:dyDescent="0.1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9</v>
      </c>
      <c r="L19" s="52"/>
    </row>
    <row r="20" spans="1:12" x14ac:dyDescent="0.1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10</v>
      </c>
      <c r="L20" s="52"/>
    </row>
    <row r="21" spans="1:12" x14ac:dyDescent="0.1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9</v>
      </c>
      <c r="L21" s="52"/>
    </row>
    <row r="22" spans="1:12" x14ac:dyDescent="0.1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10</v>
      </c>
      <c r="L22" s="52"/>
    </row>
    <row r="23" spans="1:12" x14ac:dyDescent="0.1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9</v>
      </c>
      <c r="L23" s="52"/>
    </row>
    <row r="24" spans="1:12" s="22" customFormat="1" x14ac:dyDescent="0.1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10</v>
      </c>
      <c r="L24" s="52"/>
    </row>
    <row r="25" spans="1:12" x14ac:dyDescent="0.1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9</v>
      </c>
      <c r="L25" s="52"/>
    </row>
    <row r="26" spans="1:12" x14ac:dyDescent="0.1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9</v>
      </c>
      <c r="L26" s="52"/>
    </row>
    <row r="27" spans="1:12" x14ac:dyDescent="0.1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10</v>
      </c>
      <c r="L27" s="52"/>
    </row>
    <row r="28" spans="1:12" x14ac:dyDescent="0.1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10</v>
      </c>
      <c r="L28" s="52"/>
    </row>
    <row r="29" spans="1:12" x14ac:dyDescent="0.1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10</v>
      </c>
      <c r="L29" s="52"/>
    </row>
    <row r="30" spans="1:12" x14ac:dyDescent="0.1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9</v>
      </c>
      <c r="L30" s="52"/>
    </row>
    <row r="31" spans="1:12" x14ac:dyDescent="0.1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9</v>
      </c>
      <c r="L31" s="52"/>
    </row>
    <row r="32" spans="1:12" x14ac:dyDescent="0.1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10</v>
      </c>
      <c r="L32" s="52"/>
    </row>
    <row r="33" spans="1:12" x14ac:dyDescent="0.1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9</v>
      </c>
      <c r="L33" s="52"/>
    </row>
    <row r="34" spans="1:12" x14ac:dyDescent="0.1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9</v>
      </c>
      <c r="L34" s="52"/>
    </row>
    <row r="35" spans="1:12" x14ac:dyDescent="0.1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10</v>
      </c>
      <c r="L35" s="52"/>
    </row>
    <row r="36" spans="1:12" x14ac:dyDescent="0.1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10</v>
      </c>
      <c r="L36" s="52"/>
    </row>
    <row r="37" spans="1:12" x14ac:dyDescent="0.1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9</v>
      </c>
      <c r="L37" s="52"/>
    </row>
    <row r="38" spans="1:12" x14ac:dyDescent="0.1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9</v>
      </c>
      <c r="L38" s="52"/>
    </row>
    <row r="39" spans="1:12" x14ac:dyDescent="0.1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10</v>
      </c>
      <c r="L39" s="52"/>
    </row>
    <row r="40" spans="1:12" x14ac:dyDescent="0.1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10</v>
      </c>
      <c r="L40" s="52"/>
    </row>
    <row r="41" spans="1:12" x14ac:dyDescent="0.1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9</v>
      </c>
      <c r="L41" s="52"/>
    </row>
    <row r="42" spans="1:12" x14ac:dyDescent="0.1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10</v>
      </c>
      <c r="L42" s="52"/>
    </row>
    <row r="43" spans="1:12" x14ac:dyDescent="0.1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9</v>
      </c>
      <c r="L43" s="52"/>
    </row>
    <row r="44" spans="1:12" x14ac:dyDescent="0.1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10</v>
      </c>
      <c r="L44" s="52"/>
    </row>
    <row r="45" spans="1:12" x14ac:dyDescent="0.1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9</v>
      </c>
      <c r="L45" s="52"/>
    </row>
    <row r="46" spans="1:12" x14ac:dyDescent="0.1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9</v>
      </c>
      <c r="L46" s="52"/>
    </row>
    <row r="47" spans="1:12" x14ac:dyDescent="0.1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9</v>
      </c>
      <c r="L47" s="52"/>
    </row>
    <row r="48" spans="1:12" x14ac:dyDescent="0.1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9</v>
      </c>
      <c r="L48" s="52"/>
    </row>
    <row r="49" spans="1:12" x14ac:dyDescent="0.1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9</v>
      </c>
      <c r="L49" s="52"/>
    </row>
    <row r="50" spans="1:12" x14ac:dyDescent="0.1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10</v>
      </c>
      <c r="L50" s="52"/>
    </row>
    <row r="51" spans="1:12" x14ac:dyDescent="0.1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10</v>
      </c>
      <c r="L51" s="52"/>
    </row>
    <row r="52" spans="1:12" x14ac:dyDescent="0.1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9</v>
      </c>
      <c r="J52" s="33"/>
      <c r="L52" s="52"/>
    </row>
    <row r="53" spans="1:12" x14ac:dyDescent="0.1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9</v>
      </c>
      <c r="L53" s="52"/>
    </row>
    <row r="54" spans="1:12" x14ac:dyDescent="0.1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9</v>
      </c>
      <c r="L54" s="52"/>
    </row>
    <row r="55" spans="1:12" x14ac:dyDescent="0.1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9</v>
      </c>
      <c r="L55" s="52"/>
    </row>
    <row r="56" spans="1:12" x14ac:dyDescent="0.1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10</v>
      </c>
      <c r="L56" s="52"/>
    </row>
    <row r="57" spans="1:12" x14ac:dyDescent="0.1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10</v>
      </c>
      <c r="L57" s="52"/>
    </row>
    <row r="58" spans="1:12" x14ac:dyDescent="0.1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9</v>
      </c>
      <c r="L58" s="52"/>
    </row>
    <row r="59" spans="1:12" x14ac:dyDescent="0.1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10</v>
      </c>
      <c r="L59" s="52"/>
    </row>
    <row r="60" spans="1:12" x14ac:dyDescent="0.1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9</v>
      </c>
      <c r="L60" s="52"/>
    </row>
    <row r="61" spans="1:12" x14ac:dyDescent="0.1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10</v>
      </c>
      <c r="L61" s="52"/>
    </row>
    <row r="62" spans="1:12" x14ac:dyDescent="0.1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10</v>
      </c>
      <c r="L62" s="52"/>
    </row>
    <row r="63" spans="1:12" x14ac:dyDescent="0.1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9</v>
      </c>
      <c r="L63" s="52"/>
    </row>
    <row r="64" spans="1:12" x14ac:dyDescent="0.1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10</v>
      </c>
      <c r="L64" s="52"/>
    </row>
    <row r="65" spans="1:12" x14ac:dyDescent="0.1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10</v>
      </c>
      <c r="L65" s="52"/>
    </row>
    <row r="66" spans="1:12" x14ac:dyDescent="0.1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10</v>
      </c>
      <c r="L66" s="52"/>
    </row>
    <row r="67" spans="1:12" x14ac:dyDescent="0.1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9</v>
      </c>
      <c r="L67" s="52"/>
    </row>
    <row r="68" spans="1:12" x14ac:dyDescent="0.1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9</v>
      </c>
      <c r="L68" s="52"/>
    </row>
    <row r="69" spans="1:12" x14ac:dyDescent="0.1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10</v>
      </c>
      <c r="L69" s="52"/>
    </row>
    <row r="70" spans="1:12" x14ac:dyDescent="0.1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10</v>
      </c>
      <c r="L70" s="52"/>
    </row>
    <row r="71" spans="1:12" x14ac:dyDescent="0.1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10</v>
      </c>
      <c r="L71" s="52"/>
    </row>
    <row r="72" spans="1:12" x14ac:dyDescent="0.1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10</v>
      </c>
      <c r="L72" s="52"/>
    </row>
    <row r="73" spans="1:12" x14ac:dyDescent="0.1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9</v>
      </c>
      <c r="L73" s="52"/>
    </row>
    <row r="74" spans="1:12" x14ac:dyDescent="0.1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9</v>
      </c>
      <c r="L74" s="52"/>
    </row>
    <row r="75" spans="1:12" x14ac:dyDescent="0.1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10</v>
      </c>
      <c r="L75" s="52"/>
    </row>
    <row r="76" spans="1:12" x14ac:dyDescent="0.1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10</v>
      </c>
      <c r="L76" s="52"/>
    </row>
    <row r="77" spans="1:12" x14ac:dyDescent="0.1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9</v>
      </c>
      <c r="L77" s="52"/>
    </row>
    <row r="78" spans="1:12" x14ac:dyDescent="0.1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9</v>
      </c>
      <c r="L78" s="52"/>
    </row>
    <row r="79" spans="1:12" x14ac:dyDescent="0.1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10</v>
      </c>
      <c r="L79" s="52"/>
    </row>
    <row r="80" spans="1:12" x14ac:dyDescent="0.1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10</v>
      </c>
      <c r="L80" s="52"/>
    </row>
    <row r="81" spans="1:12" x14ac:dyDescent="0.1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9</v>
      </c>
      <c r="L81" s="52"/>
    </row>
    <row r="82" spans="1:12" x14ac:dyDescent="0.15">
      <c r="A82" s="11" t="s">
        <v>11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10</v>
      </c>
    </row>
    <row r="83" spans="1:12" x14ac:dyDescent="0.15">
      <c r="A83" s="11" t="s">
        <v>12</v>
      </c>
      <c r="B83" s="50"/>
      <c r="C83" s="12" t="s">
        <v>13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14</v>
      </c>
    </row>
    <row r="84" spans="1:12" x14ac:dyDescent="0.15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2" x14ac:dyDescent="0.15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15</v>
      </c>
    </row>
    <row r="86" spans="1:12" x14ac:dyDescent="0.15">
      <c r="A86" s="11" t="s">
        <v>16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2" x14ac:dyDescent="0.15">
      <c r="C87" s="20"/>
    </row>
    <row r="88" spans="1:12" x14ac:dyDescent="0.15">
      <c r="C88" s="20"/>
      <c r="D88" s="42"/>
      <c r="F88" s="24" t="s">
        <v>17</v>
      </c>
      <c r="G88" s="24" t="s">
        <v>18</v>
      </c>
    </row>
    <row r="89" spans="1:12" x14ac:dyDescent="0.15">
      <c r="C89" s="25" t="s">
        <v>19</v>
      </c>
      <c r="D89" s="42"/>
      <c r="E89">
        <v>408000</v>
      </c>
      <c r="G89" s="31">
        <f>ROUND(((436270*B2/100)/12),2)</f>
        <v>484.62</v>
      </c>
      <c r="L89" s="52"/>
    </row>
    <row r="90" spans="1:12" x14ac:dyDescent="0.15">
      <c r="C90" s="25" t="s">
        <v>20</v>
      </c>
      <c r="E90">
        <v>408010</v>
      </c>
      <c r="G90" s="19">
        <f>E2</f>
        <v>38.823750000000004</v>
      </c>
    </row>
    <row r="91" spans="1:12" x14ac:dyDescent="0.15">
      <c r="C91" s="23" t="s">
        <v>19</v>
      </c>
      <c r="E91" s="47">
        <v>408020</v>
      </c>
      <c r="F91" s="31">
        <f>ROUND(((436270*B2/100)/12),2)</f>
        <v>484.62</v>
      </c>
      <c r="L91" s="52"/>
    </row>
    <row r="92" spans="1:12" x14ac:dyDescent="0.15">
      <c r="C92" s="23" t="s">
        <v>20</v>
      </c>
      <c r="E92" s="47">
        <v>408030</v>
      </c>
      <c r="F92" s="19">
        <f>E2</f>
        <v>38.823750000000004</v>
      </c>
    </row>
    <row r="93" spans="1:12" x14ac:dyDescent="0.15">
      <c r="C93" s="23"/>
    </row>
    <row r="94" spans="1:12" x14ac:dyDescent="0.15">
      <c r="C94" s="23"/>
    </row>
    <row r="95" spans="1:12" x14ac:dyDescent="0.15">
      <c r="C95" s="23"/>
    </row>
    <row r="96" spans="1:12" x14ac:dyDescent="0.15">
      <c r="C96" s="23"/>
    </row>
    <row r="97" spans="3:3" x14ac:dyDescent="0.15">
      <c r="C97" s="23"/>
    </row>
    <row r="98" spans="3:3" x14ac:dyDescent="0.15">
      <c r="C98" s="23"/>
    </row>
    <row r="99" spans="3:3" x14ac:dyDescent="0.15">
      <c r="C99" s="23"/>
    </row>
    <row r="100" spans="3:3" x14ac:dyDescent="0.15">
      <c r="C100" s="23"/>
    </row>
    <row r="101" spans="3:3" x14ac:dyDescent="0.15">
      <c r="C101" s="23"/>
    </row>
    <row r="102" spans="3:3" x14ac:dyDescent="0.15">
      <c r="C102" s="23"/>
    </row>
    <row r="103" spans="3:3" x14ac:dyDescent="0.15">
      <c r="C103" s="23"/>
    </row>
    <row r="104" spans="3:3" x14ac:dyDescent="0.15">
      <c r="C104" s="23"/>
    </row>
    <row r="105" spans="3:3" x14ac:dyDescent="0.15">
      <c r="C105" s="23"/>
    </row>
    <row r="106" spans="3:3" x14ac:dyDescent="0.15">
      <c r="C106" s="23"/>
    </row>
    <row r="107" spans="3:3" x14ac:dyDescent="0.15">
      <c r="C107" s="23"/>
    </row>
    <row r="108" spans="3:3" x14ac:dyDescent="0.15">
      <c r="C108" s="23"/>
    </row>
    <row r="109" spans="3:3" x14ac:dyDescent="0.15">
      <c r="C109" s="23"/>
    </row>
    <row r="110" spans="3:3" x14ac:dyDescent="0.15">
      <c r="C110" s="23"/>
    </row>
    <row r="111" spans="3:3" x14ac:dyDescent="0.15">
      <c r="C111" s="23"/>
    </row>
    <row r="112" spans="3:3" x14ac:dyDescent="0.15">
      <c r="C112" s="23"/>
    </row>
    <row r="113" spans="3:3" x14ac:dyDescent="0.15">
      <c r="C113" s="23"/>
    </row>
    <row r="114" spans="3:3" x14ac:dyDescent="0.15">
      <c r="C114" s="23"/>
    </row>
    <row r="115" spans="3:3" x14ac:dyDescent="0.15">
      <c r="C115" s="23"/>
    </row>
    <row r="116" spans="3:3" x14ac:dyDescent="0.15">
      <c r="C116" s="23"/>
    </row>
    <row r="117" spans="3:3" x14ac:dyDescent="0.15">
      <c r="C117" s="23"/>
    </row>
    <row r="118" spans="3:3" x14ac:dyDescent="0.15">
      <c r="C118" s="23"/>
    </row>
    <row r="119" spans="3:3" x14ac:dyDescent="0.15">
      <c r="C119" s="23"/>
    </row>
    <row r="120" spans="3:3" x14ac:dyDescent="0.15">
      <c r="C120" s="23"/>
    </row>
    <row r="121" spans="3:3" x14ac:dyDescent="0.15">
      <c r="C121" s="23"/>
    </row>
    <row r="122" spans="3:3" x14ac:dyDescent="0.15">
      <c r="C122" s="23"/>
    </row>
    <row r="123" spans="3:3" x14ac:dyDescent="0.15">
      <c r="C123" s="23"/>
    </row>
    <row r="124" spans="3:3" x14ac:dyDescent="0.15">
      <c r="C124" s="23"/>
    </row>
    <row r="125" spans="3:3" x14ac:dyDescent="0.15">
      <c r="C125" s="23"/>
    </row>
    <row r="126" spans="3:3" x14ac:dyDescent="0.15">
      <c r="C126" s="23"/>
    </row>
    <row r="127" spans="3:3" x14ac:dyDescent="0.15">
      <c r="C127" s="23"/>
    </row>
    <row r="128" spans="3:3" x14ac:dyDescent="0.15">
      <c r="C128" s="23"/>
    </row>
    <row r="129" spans="3:3" x14ac:dyDescent="0.15">
      <c r="C129" s="23"/>
    </row>
    <row r="130" spans="3:3" x14ac:dyDescent="0.15">
      <c r="C130" s="23"/>
    </row>
    <row r="131" spans="3:3" x14ac:dyDescent="0.15">
      <c r="C131" s="23"/>
    </row>
    <row r="132" spans="3:3" x14ac:dyDescent="0.15">
      <c r="C132" s="23"/>
    </row>
    <row r="133" spans="3:3" x14ac:dyDescent="0.15">
      <c r="C133" s="23"/>
    </row>
    <row r="134" spans="3:3" x14ac:dyDescent="0.15">
      <c r="C134" s="23"/>
    </row>
    <row r="135" spans="3:3" x14ac:dyDescent="0.15">
      <c r="C135" s="23"/>
    </row>
    <row r="136" spans="3:3" x14ac:dyDescent="0.15">
      <c r="C136" s="23"/>
    </row>
    <row r="137" spans="3:3" x14ac:dyDescent="0.15">
      <c r="C137" s="23"/>
    </row>
    <row r="138" spans="3:3" x14ac:dyDescent="0.15">
      <c r="C138" s="23"/>
    </row>
    <row r="139" spans="3:3" x14ac:dyDescent="0.15">
      <c r="C139" s="23"/>
    </row>
    <row r="140" spans="3:3" x14ac:dyDescent="0.15">
      <c r="C140" s="23"/>
    </row>
    <row r="141" spans="3:3" x14ac:dyDescent="0.15">
      <c r="C141" s="23"/>
    </row>
    <row r="142" spans="3:3" x14ac:dyDescent="0.15">
      <c r="C142" s="23"/>
    </row>
    <row r="143" spans="3:3" x14ac:dyDescent="0.15">
      <c r="C143" s="23"/>
    </row>
    <row r="144" spans="3:3" x14ac:dyDescent="0.15">
      <c r="C144" s="23"/>
    </row>
    <row r="145" spans="3:3" x14ac:dyDescent="0.15">
      <c r="C145" s="23"/>
    </row>
    <row r="146" spans="3:3" x14ac:dyDescent="0.15">
      <c r="C146" s="23"/>
    </row>
    <row r="147" spans="3:3" x14ac:dyDescent="0.15">
      <c r="C147" s="23"/>
    </row>
    <row r="148" spans="3:3" x14ac:dyDescent="0.15">
      <c r="C148" s="23"/>
    </row>
    <row r="149" spans="3:3" x14ac:dyDescent="0.15">
      <c r="C149" s="23"/>
    </row>
    <row r="150" spans="3:3" x14ac:dyDescent="0.15">
      <c r="C150" s="23"/>
    </row>
    <row r="151" spans="3:3" x14ac:dyDescent="0.15">
      <c r="C151" s="23"/>
    </row>
    <row r="152" spans="3:3" x14ac:dyDescent="0.15">
      <c r="C152" s="23"/>
    </row>
    <row r="153" spans="3:3" x14ac:dyDescent="0.15">
      <c r="C153" s="23"/>
    </row>
    <row r="154" spans="3:3" x14ac:dyDescent="0.15">
      <c r="C154" s="23"/>
    </row>
    <row r="155" spans="3:3" x14ac:dyDescent="0.15">
      <c r="C155" s="23"/>
    </row>
    <row r="156" spans="3:3" x14ac:dyDescent="0.15">
      <c r="C156" s="23"/>
    </row>
    <row r="157" spans="3:3" x14ac:dyDescent="0.15">
      <c r="C157" s="23"/>
    </row>
    <row r="158" spans="3:3" x14ac:dyDescent="0.15">
      <c r="C158" s="23"/>
    </row>
    <row r="159" spans="3:3" x14ac:dyDescent="0.15">
      <c r="C159" s="23"/>
    </row>
    <row r="160" spans="3:3" x14ac:dyDescent="0.15">
      <c r="C160" s="23"/>
    </row>
    <row r="161" spans="3:3" x14ac:dyDescent="0.15">
      <c r="C161" s="23"/>
    </row>
    <row r="162" spans="3:3" x14ac:dyDescent="0.15">
      <c r="C162" s="23"/>
    </row>
    <row r="163" spans="3:3" x14ac:dyDescent="0.15">
      <c r="C163" s="23"/>
    </row>
    <row r="164" spans="3:3" x14ac:dyDescent="0.15">
      <c r="C164" s="23"/>
    </row>
    <row r="165" spans="3:3" x14ac:dyDescent="0.15">
      <c r="C165" s="23"/>
    </row>
    <row r="166" spans="3:3" x14ac:dyDescent="0.15">
      <c r="C166" s="23"/>
    </row>
    <row r="167" spans="3:3" x14ac:dyDescent="0.15">
      <c r="C167" s="23"/>
    </row>
    <row r="168" spans="3:3" x14ac:dyDescent="0.15">
      <c r="C168" s="23"/>
    </row>
    <row r="169" spans="3:3" x14ac:dyDescent="0.15">
      <c r="C169" s="23"/>
    </row>
    <row r="170" spans="3:3" x14ac:dyDescent="0.15">
      <c r="C170" s="23"/>
    </row>
    <row r="171" spans="3:3" x14ac:dyDescent="0.15">
      <c r="C171" s="23"/>
    </row>
    <row r="172" spans="3:3" x14ac:dyDescent="0.15">
      <c r="C172" s="23"/>
    </row>
    <row r="173" spans="3:3" x14ac:dyDescent="0.15">
      <c r="C173" s="23"/>
    </row>
    <row r="174" spans="3:3" x14ac:dyDescent="0.15">
      <c r="C174" s="23"/>
    </row>
    <row r="175" spans="3:3" x14ac:dyDescent="0.15">
      <c r="C175" s="23"/>
    </row>
    <row r="176" spans="3:3" x14ac:dyDescent="0.15">
      <c r="C176" s="23"/>
    </row>
    <row r="177" spans="3:3" x14ac:dyDescent="0.15">
      <c r="C177" s="23"/>
    </row>
    <row r="178" spans="3:3" x14ac:dyDescent="0.15">
      <c r="C178" s="23"/>
    </row>
    <row r="179" spans="3:3" x14ac:dyDescent="0.15">
      <c r="C179" s="23"/>
    </row>
    <row r="180" spans="3:3" x14ac:dyDescent="0.15">
      <c r="C180" s="23"/>
    </row>
    <row r="181" spans="3:3" x14ac:dyDescent="0.15">
      <c r="C181" s="23"/>
    </row>
    <row r="182" spans="3:3" x14ac:dyDescent="0.15">
      <c r="C182" s="23"/>
    </row>
    <row r="183" spans="3:3" x14ac:dyDescent="0.15">
      <c r="C183" s="23"/>
    </row>
    <row r="184" spans="3:3" x14ac:dyDescent="0.15">
      <c r="C184" s="23"/>
    </row>
    <row r="185" spans="3:3" x14ac:dyDescent="0.15">
      <c r="C185" s="23"/>
    </row>
    <row r="186" spans="3:3" x14ac:dyDescent="0.15">
      <c r="C186" s="23"/>
    </row>
    <row r="187" spans="3:3" x14ac:dyDescent="0.15">
      <c r="C187" s="23"/>
    </row>
    <row r="188" spans="3:3" x14ac:dyDescent="0.15">
      <c r="C188" s="23"/>
    </row>
    <row r="189" spans="3:3" x14ac:dyDescent="0.15">
      <c r="C189" s="23"/>
    </row>
    <row r="190" spans="3:3" x14ac:dyDescent="0.15">
      <c r="C190" s="23"/>
    </row>
    <row r="191" spans="3:3" x14ac:dyDescent="0.15">
      <c r="C191" s="23"/>
    </row>
    <row r="192" spans="3:3" x14ac:dyDescent="0.15">
      <c r="C192" s="23"/>
    </row>
    <row r="193" spans="3:3" x14ac:dyDescent="0.15">
      <c r="C193" s="23"/>
    </row>
    <row r="194" spans="3:3" x14ac:dyDescent="0.15">
      <c r="C194" s="23"/>
    </row>
    <row r="195" spans="3:3" x14ac:dyDescent="0.15">
      <c r="C195" s="23"/>
    </row>
    <row r="196" spans="3:3" x14ac:dyDescent="0.15">
      <c r="C196" s="23"/>
    </row>
    <row r="197" spans="3:3" x14ac:dyDescent="0.15">
      <c r="C197" s="23"/>
    </row>
    <row r="198" spans="3:3" x14ac:dyDescent="0.15">
      <c r="C198" s="23"/>
    </row>
    <row r="199" spans="3:3" x14ac:dyDescent="0.15">
      <c r="C199" s="23"/>
    </row>
    <row r="200" spans="3:3" x14ac:dyDescent="0.15">
      <c r="C200" s="23"/>
    </row>
    <row r="201" spans="3:3" x14ac:dyDescent="0.15">
      <c r="C201" s="23"/>
    </row>
    <row r="202" spans="3:3" x14ac:dyDescent="0.15">
      <c r="C202" s="23"/>
    </row>
    <row r="203" spans="3:3" x14ac:dyDescent="0.15">
      <c r="C203" s="23"/>
    </row>
    <row r="204" spans="3:3" x14ac:dyDescent="0.15">
      <c r="C204" s="23"/>
    </row>
    <row r="205" spans="3:3" x14ac:dyDescent="0.15">
      <c r="C205" s="23"/>
    </row>
    <row r="206" spans="3:3" x14ac:dyDescent="0.15">
      <c r="C206" s="23"/>
    </row>
    <row r="207" spans="3:3" x14ac:dyDescent="0.15">
      <c r="C207" s="23"/>
    </row>
    <row r="208" spans="3:3" x14ac:dyDescent="0.15">
      <c r="C208" s="23"/>
    </row>
    <row r="209" spans="3:3" x14ac:dyDescent="0.15">
      <c r="C209" s="23"/>
    </row>
    <row r="210" spans="3:3" x14ac:dyDescent="0.15">
      <c r="C210" s="23"/>
    </row>
    <row r="211" spans="3:3" x14ac:dyDescent="0.15">
      <c r="C211" s="23"/>
    </row>
    <row r="212" spans="3:3" x14ac:dyDescent="0.15">
      <c r="C212" s="23"/>
    </row>
    <row r="213" spans="3:3" x14ac:dyDescent="0.15">
      <c r="C213" s="23"/>
    </row>
    <row r="214" spans="3:3" x14ac:dyDescent="0.15">
      <c r="C214" s="23"/>
    </row>
    <row r="215" spans="3:3" x14ac:dyDescent="0.15">
      <c r="C215" s="23"/>
    </row>
    <row r="216" spans="3:3" x14ac:dyDescent="0.15">
      <c r="C216" s="23"/>
    </row>
    <row r="217" spans="3:3" x14ac:dyDescent="0.15">
      <c r="C217" s="23"/>
    </row>
    <row r="218" spans="3:3" x14ac:dyDescent="0.15">
      <c r="C218" s="23"/>
    </row>
    <row r="219" spans="3:3" x14ac:dyDescent="0.15">
      <c r="C219" s="23"/>
    </row>
    <row r="220" spans="3:3" x14ac:dyDescent="0.15">
      <c r="C220" s="23"/>
    </row>
    <row r="221" spans="3:3" x14ac:dyDescent="0.15">
      <c r="C221" s="23"/>
    </row>
    <row r="222" spans="3:3" x14ac:dyDescent="0.15">
      <c r="C222" s="23"/>
    </row>
    <row r="223" spans="3:3" x14ac:dyDescent="0.15">
      <c r="C223" s="23"/>
    </row>
    <row r="224" spans="3:3" x14ac:dyDescent="0.15">
      <c r="C224" s="23"/>
    </row>
    <row r="225" spans="3:3" x14ac:dyDescent="0.15">
      <c r="C225" s="23"/>
    </row>
    <row r="226" spans="3:3" x14ac:dyDescent="0.15">
      <c r="C226" s="23"/>
    </row>
    <row r="227" spans="3:3" x14ac:dyDescent="0.15">
      <c r="C227" s="23"/>
    </row>
    <row r="228" spans="3:3" x14ac:dyDescent="0.15">
      <c r="C228" s="23"/>
    </row>
    <row r="229" spans="3:3" x14ac:dyDescent="0.15">
      <c r="C229" s="23"/>
    </row>
    <row r="230" spans="3:3" x14ac:dyDescent="0.15">
      <c r="C230" s="23"/>
    </row>
    <row r="231" spans="3:3" x14ac:dyDescent="0.15">
      <c r="C231" s="23"/>
    </row>
    <row r="232" spans="3:3" x14ac:dyDescent="0.15">
      <c r="C232" s="23"/>
    </row>
    <row r="233" spans="3:3" x14ac:dyDescent="0.15">
      <c r="C233" s="23"/>
    </row>
    <row r="234" spans="3:3" x14ac:dyDescent="0.15">
      <c r="C234" s="23"/>
    </row>
    <row r="235" spans="3:3" x14ac:dyDescent="0.15">
      <c r="C235" s="23"/>
    </row>
    <row r="236" spans="3:3" x14ac:dyDescent="0.15">
      <c r="C236" s="23"/>
    </row>
    <row r="237" spans="3:3" x14ac:dyDescent="0.15">
      <c r="C237" s="23"/>
    </row>
    <row r="238" spans="3:3" x14ac:dyDescent="0.15">
      <c r="C238" s="23"/>
    </row>
    <row r="239" spans="3:3" x14ac:dyDescent="0.15">
      <c r="C239" s="23"/>
    </row>
    <row r="240" spans="3:3" x14ac:dyDescent="0.15">
      <c r="C240" s="23"/>
    </row>
    <row r="241" spans="3:3" x14ac:dyDescent="0.15">
      <c r="C241" s="23"/>
    </row>
    <row r="242" spans="3:3" x14ac:dyDescent="0.15">
      <c r="C242" s="23"/>
    </row>
    <row r="243" spans="3:3" x14ac:dyDescent="0.15">
      <c r="C243" s="23"/>
    </row>
    <row r="244" spans="3:3" x14ac:dyDescent="0.15">
      <c r="C244" s="23"/>
    </row>
    <row r="245" spans="3:3" x14ac:dyDescent="0.15">
      <c r="C245" s="23"/>
    </row>
    <row r="246" spans="3:3" x14ac:dyDescent="0.15">
      <c r="C246" s="23"/>
    </row>
    <row r="247" spans="3:3" x14ac:dyDescent="0.15">
      <c r="C247" s="23"/>
    </row>
    <row r="248" spans="3:3" x14ac:dyDescent="0.15">
      <c r="C248" s="23"/>
    </row>
    <row r="249" spans="3:3" x14ac:dyDescent="0.15">
      <c r="C249" s="23"/>
    </row>
    <row r="250" spans="3:3" x14ac:dyDescent="0.15">
      <c r="C250" s="23"/>
    </row>
    <row r="251" spans="3:3" x14ac:dyDescent="0.15">
      <c r="C251" s="23"/>
    </row>
    <row r="252" spans="3:3" x14ac:dyDescent="0.15">
      <c r="C252" s="23"/>
    </row>
    <row r="253" spans="3:3" x14ac:dyDescent="0.15">
      <c r="C253" s="23"/>
    </row>
    <row r="254" spans="3:3" x14ac:dyDescent="0.15">
      <c r="C254" s="23"/>
    </row>
    <row r="255" spans="3:3" x14ac:dyDescent="0.15">
      <c r="C255" s="23"/>
    </row>
    <row r="256" spans="3:3" x14ac:dyDescent="0.15">
      <c r="C256" s="23"/>
    </row>
    <row r="257" spans="3:3" x14ac:dyDescent="0.15">
      <c r="C257" s="23"/>
    </row>
    <row r="258" spans="3:3" x14ac:dyDescent="0.15">
      <c r="C258" s="23"/>
    </row>
    <row r="259" spans="3:3" x14ac:dyDescent="0.15">
      <c r="C259" s="23"/>
    </row>
    <row r="260" spans="3:3" x14ac:dyDescent="0.15">
      <c r="C260" s="23"/>
    </row>
    <row r="261" spans="3:3" x14ac:dyDescent="0.15">
      <c r="C261" s="23"/>
    </row>
    <row r="262" spans="3:3" x14ac:dyDescent="0.15">
      <c r="C262" s="23"/>
    </row>
    <row r="263" spans="3:3" x14ac:dyDescent="0.15">
      <c r="C263" s="23"/>
    </row>
    <row r="264" spans="3:3" x14ac:dyDescent="0.15">
      <c r="C264" s="23"/>
    </row>
    <row r="265" spans="3:3" x14ac:dyDescent="0.15">
      <c r="C265" s="23"/>
    </row>
    <row r="266" spans="3:3" x14ac:dyDescent="0.15">
      <c r="C266" s="23"/>
    </row>
    <row r="267" spans="3:3" x14ac:dyDescent="0.15">
      <c r="C267" s="23"/>
    </row>
    <row r="268" spans="3:3" x14ac:dyDescent="0.15">
      <c r="C268" s="23"/>
    </row>
    <row r="269" spans="3:3" x14ac:dyDescent="0.15">
      <c r="C269" s="23"/>
    </row>
    <row r="270" spans="3:3" x14ac:dyDescent="0.15">
      <c r="C270" s="23"/>
    </row>
    <row r="271" spans="3:3" x14ac:dyDescent="0.15">
      <c r="C271" s="23"/>
    </row>
    <row r="272" spans="3:3" x14ac:dyDescent="0.15">
      <c r="C272" s="23"/>
    </row>
    <row r="273" spans="3:3" x14ac:dyDescent="0.15">
      <c r="C273" s="23"/>
    </row>
    <row r="274" spans="3:3" x14ac:dyDescent="0.15">
      <c r="C274" s="23"/>
    </row>
    <row r="275" spans="3:3" x14ac:dyDescent="0.15">
      <c r="C275" s="23"/>
    </row>
    <row r="276" spans="3:3" x14ac:dyDescent="0.15">
      <c r="C276" s="23"/>
    </row>
    <row r="277" spans="3:3" x14ac:dyDescent="0.15">
      <c r="C277" s="23"/>
    </row>
    <row r="278" spans="3:3" x14ac:dyDescent="0.15">
      <c r="C278" s="23"/>
    </row>
    <row r="279" spans="3:3" x14ac:dyDescent="0.15">
      <c r="C279" s="23"/>
    </row>
    <row r="280" spans="3:3" x14ac:dyDescent="0.15">
      <c r="C280" s="23"/>
    </row>
    <row r="281" spans="3:3" x14ac:dyDescent="0.15">
      <c r="C281" s="23"/>
    </row>
    <row r="282" spans="3:3" x14ac:dyDescent="0.15">
      <c r="C282" s="23"/>
    </row>
    <row r="283" spans="3:3" x14ac:dyDescent="0.15">
      <c r="C283" s="23"/>
    </row>
    <row r="284" spans="3:3" x14ac:dyDescent="0.15">
      <c r="C284" s="23"/>
    </row>
    <row r="285" spans="3:3" x14ac:dyDescent="0.15">
      <c r="C285" s="23"/>
    </row>
    <row r="286" spans="3:3" x14ac:dyDescent="0.15">
      <c r="C286" s="23"/>
    </row>
    <row r="287" spans="3:3" x14ac:dyDescent="0.15">
      <c r="C287" s="23"/>
    </row>
    <row r="288" spans="3:3" x14ac:dyDescent="0.15">
      <c r="C288" s="23"/>
    </row>
    <row r="289" spans="3:3" x14ac:dyDescent="0.15">
      <c r="C289" s="23"/>
    </row>
    <row r="290" spans="3:3" x14ac:dyDescent="0.15">
      <c r="C290" s="23"/>
    </row>
    <row r="291" spans="3:3" x14ac:dyDescent="0.15">
      <c r="C291" s="23"/>
    </row>
    <row r="292" spans="3:3" x14ac:dyDescent="0.15">
      <c r="C292" s="23"/>
    </row>
    <row r="293" spans="3:3" x14ac:dyDescent="0.15">
      <c r="C293" s="23"/>
    </row>
    <row r="294" spans="3:3" x14ac:dyDescent="0.15">
      <c r="C294" s="23"/>
    </row>
    <row r="295" spans="3:3" x14ac:dyDescent="0.15">
      <c r="C295" s="23"/>
    </row>
    <row r="296" spans="3:3" x14ac:dyDescent="0.15">
      <c r="C296" s="23"/>
    </row>
    <row r="297" spans="3:3" x14ac:dyDescent="0.15">
      <c r="C297" s="23"/>
    </row>
    <row r="298" spans="3:3" x14ac:dyDescent="0.15">
      <c r="C298" s="23"/>
    </row>
    <row r="299" spans="3:3" x14ac:dyDescent="0.15">
      <c r="C299" s="23"/>
    </row>
    <row r="300" spans="3:3" x14ac:dyDescent="0.15">
      <c r="C300" s="23"/>
    </row>
    <row r="301" spans="3:3" x14ac:dyDescent="0.15">
      <c r="C301" s="23"/>
    </row>
    <row r="302" spans="3:3" x14ac:dyDescent="0.15">
      <c r="C302" s="23"/>
    </row>
    <row r="303" spans="3:3" x14ac:dyDescent="0.15">
      <c r="C303" s="23"/>
    </row>
    <row r="304" spans="3:3" x14ac:dyDescent="0.15">
      <c r="C304" s="23"/>
    </row>
    <row r="305" spans="3:3" x14ac:dyDescent="0.15">
      <c r="C305" s="23"/>
    </row>
    <row r="306" spans="3:3" x14ac:dyDescent="0.15">
      <c r="C306" s="23"/>
    </row>
    <row r="307" spans="3:3" x14ac:dyDescent="0.15">
      <c r="C307" s="23"/>
    </row>
    <row r="308" spans="3:3" x14ac:dyDescent="0.15">
      <c r="C308" s="23"/>
    </row>
    <row r="309" spans="3:3" x14ac:dyDescent="0.15">
      <c r="C309" s="23"/>
    </row>
    <row r="310" spans="3:3" x14ac:dyDescent="0.15">
      <c r="C310" s="23"/>
    </row>
    <row r="311" spans="3:3" x14ac:dyDescent="0.15">
      <c r="C311" s="23"/>
    </row>
    <row r="312" spans="3:3" x14ac:dyDescent="0.15">
      <c r="C312" s="23"/>
    </row>
    <row r="313" spans="3:3" x14ac:dyDescent="0.15">
      <c r="C313" s="23"/>
    </row>
    <row r="314" spans="3:3" x14ac:dyDescent="0.15">
      <c r="C314" s="23"/>
    </row>
    <row r="315" spans="3:3" x14ac:dyDescent="0.15">
      <c r="C315" s="23"/>
    </row>
    <row r="316" spans="3:3" x14ac:dyDescent="0.15">
      <c r="C316" s="23"/>
    </row>
    <row r="317" spans="3:3" x14ac:dyDescent="0.15">
      <c r="C317" s="23"/>
    </row>
    <row r="318" spans="3:3" x14ac:dyDescent="0.15">
      <c r="C318" s="23"/>
    </row>
    <row r="319" spans="3:3" x14ac:dyDescent="0.15">
      <c r="C319" s="23"/>
    </row>
    <row r="320" spans="3:3" x14ac:dyDescent="0.15">
      <c r="C320" s="23"/>
    </row>
    <row r="321" spans="3:3" x14ac:dyDescent="0.15">
      <c r="C321" s="23"/>
    </row>
    <row r="322" spans="3:3" x14ac:dyDescent="0.15">
      <c r="C322" s="23"/>
    </row>
    <row r="323" spans="3:3" x14ac:dyDescent="0.15">
      <c r="C323" s="23"/>
    </row>
    <row r="324" spans="3:3" x14ac:dyDescent="0.15">
      <c r="C324" s="23"/>
    </row>
    <row r="325" spans="3:3" x14ac:dyDescent="0.15">
      <c r="C325" s="23"/>
    </row>
    <row r="326" spans="3:3" x14ac:dyDescent="0.15">
      <c r="C326" s="23"/>
    </row>
    <row r="327" spans="3:3" x14ac:dyDescent="0.15">
      <c r="C327" s="23"/>
    </row>
    <row r="328" spans="3:3" x14ac:dyDescent="0.15">
      <c r="C328" s="23"/>
    </row>
    <row r="329" spans="3:3" x14ac:dyDescent="0.15">
      <c r="C329" s="23"/>
    </row>
    <row r="330" spans="3:3" x14ac:dyDescent="0.15">
      <c r="C330" s="23"/>
    </row>
    <row r="331" spans="3:3" x14ac:dyDescent="0.15">
      <c r="C331" s="23"/>
    </row>
    <row r="332" spans="3:3" x14ac:dyDescent="0.15">
      <c r="C332" s="23"/>
    </row>
    <row r="333" spans="3:3" x14ac:dyDescent="0.15">
      <c r="C333" s="23"/>
    </row>
    <row r="334" spans="3:3" x14ac:dyDescent="0.15">
      <c r="C334" s="23"/>
    </row>
    <row r="335" spans="3:3" x14ac:dyDescent="0.15">
      <c r="C335" s="23"/>
    </row>
    <row r="336" spans="3:3" x14ac:dyDescent="0.15">
      <c r="C336" s="23"/>
    </row>
    <row r="337" spans="3:3" x14ac:dyDescent="0.15">
      <c r="C337" s="23"/>
    </row>
    <row r="338" spans="3:3" x14ac:dyDescent="0.15">
      <c r="C338" s="23"/>
    </row>
    <row r="339" spans="3:3" x14ac:dyDescent="0.15">
      <c r="C339" s="23"/>
    </row>
    <row r="340" spans="3:3" x14ac:dyDescent="0.15">
      <c r="C340" s="23"/>
    </row>
    <row r="341" spans="3:3" x14ac:dyDescent="0.15">
      <c r="C341" s="23"/>
    </row>
    <row r="342" spans="3:3" x14ac:dyDescent="0.15">
      <c r="C342" s="23"/>
    </row>
    <row r="343" spans="3:3" x14ac:dyDescent="0.15">
      <c r="C343" s="23"/>
    </row>
    <row r="344" spans="3:3" x14ac:dyDescent="0.15">
      <c r="C344" s="23"/>
    </row>
    <row r="345" spans="3:3" x14ac:dyDescent="0.15">
      <c r="C345" s="23"/>
    </row>
    <row r="346" spans="3:3" x14ac:dyDescent="0.15">
      <c r="C346" s="23"/>
    </row>
    <row r="347" spans="3:3" x14ac:dyDescent="0.15">
      <c r="C347" s="23"/>
    </row>
    <row r="348" spans="3:3" x14ac:dyDescent="0.15">
      <c r="C348" s="23"/>
    </row>
    <row r="349" spans="3:3" x14ac:dyDescent="0.15">
      <c r="C349" s="23"/>
    </row>
    <row r="350" spans="3:3" x14ac:dyDescent="0.15">
      <c r="C350" s="23"/>
    </row>
    <row r="351" spans="3:3" x14ac:dyDescent="0.15">
      <c r="C351" s="23"/>
    </row>
    <row r="352" spans="3:3" x14ac:dyDescent="0.15">
      <c r="C352" s="23"/>
    </row>
    <row r="353" spans="3:3" x14ac:dyDescent="0.15">
      <c r="C353" s="23"/>
    </row>
    <row r="354" spans="3:3" x14ac:dyDescent="0.15">
      <c r="C354" s="23"/>
    </row>
    <row r="355" spans="3:3" x14ac:dyDescent="0.15">
      <c r="C355" s="23"/>
    </row>
    <row r="356" spans="3:3" x14ac:dyDescent="0.15">
      <c r="C356" s="23"/>
    </row>
    <row r="357" spans="3:3" x14ac:dyDescent="0.15">
      <c r="C357" s="23"/>
    </row>
    <row r="358" spans="3:3" x14ac:dyDescent="0.15">
      <c r="C358" s="23"/>
    </row>
    <row r="359" spans="3:3" x14ac:dyDescent="0.15">
      <c r="C359" s="23"/>
    </row>
    <row r="360" spans="3:3" x14ac:dyDescent="0.15">
      <c r="C360" s="23"/>
    </row>
    <row r="361" spans="3:3" x14ac:dyDescent="0.15">
      <c r="C361" s="23"/>
    </row>
    <row r="362" spans="3:3" x14ac:dyDescent="0.15">
      <c r="C362" s="23"/>
    </row>
    <row r="363" spans="3:3" x14ac:dyDescent="0.15">
      <c r="C363" s="23"/>
    </row>
    <row r="364" spans="3:3" x14ac:dyDescent="0.15">
      <c r="C364" s="23"/>
    </row>
    <row r="365" spans="3:3" x14ac:dyDescent="0.15">
      <c r="C365" s="23"/>
    </row>
    <row r="366" spans="3:3" x14ac:dyDescent="0.15">
      <c r="C366" s="23"/>
    </row>
    <row r="367" spans="3:3" x14ac:dyDescent="0.15">
      <c r="C367" s="23"/>
    </row>
    <row r="368" spans="3:3" x14ac:dyDescent="0.15">
      <c r="C368" s="23"/>
    </row>
    <row r="369" spans="3:3" x14ac:dyDescent="0.15">
      <c r="C369" s="23"/>
    </row>
    <row r="370" spans="3:3" x14ac:dyDescent="0.15">
      <c r="C370" s="23"/>
    </row>
    <row r="371" spans="3:3" x14ac:dyDescent="0.15">
      <c r="C371" s="23"/>
    </row>
    <row r="372" spans="3:3" x14ac:dyDescent="0.15">
      <c r="C372" s="23"/>
    </row>
    <row r="373" spans="3:3" x14ac:dyDescent="0.15">
      <c r="C373" s="23"/>
    </row>
    <row r="374" spans="3:3" x14ac:dyDescent="0.15">
      <c r="C374" s="23"/>
    </row>
    <row r="375" spans="3:3" x14ac:dyDescent="0.15">
      <c r="C375" s="23"/>
    </row>
    <row r="376" spans="3:3" x14ac:dyDescent="0.15">
      <c r="C376" s="23"/>
    </row>
    <row r="377" spans="3:3" x14ac:dyDescent="0.15">
      <c r="C377" s="23"/>
    </row>
    <row r="378" spans="3:3" x14ac:dyDescent="0.15">
      <c r="C378" s="23"/>
    </row>
    <row r="379" spans="3:3" x14ac:dyDescent="0.15">
      <c r="C379" s="23"/>
    </row>
    <row r="380" spans="3:3" x14ac:dyDescent="0.15">
      <c r="C380" s="23"/>
    </row>
    <row r="381" spans="3:3" x14ac:dyDescent="0.15">
      <c r="C381" s="23"/>
    </row>
    <row r="382" spans="3:3" x14ac:dyDescent="0.15">
      <c r="C382" s="23"/>
    </row>
    <row r="383" spans="3:3" x14ac:dyDescent="0.15">
      <c r="C383" s="23"/>
    </row>
    <row r="384" spans="3:3" x14ac:dyDescent="0.15">
      <c r="C384" s="23"/>
    </row>
    <row r="385" spans="3:3" x14ac:dyDescent="0.15">
      <c r="C385" s="23"/>
    </row>
    <row r="386" spans="3:3" x14ac:dyDescent="0.15">
      <c r="C386" s="23"/>
    </row>
    <row r="387" spans="3:3" x14ac:dyDescent="0.15">
      <c r="C387" s="23"/>
    </row>
    <row r="388" spans="3:3" x14ac:dyDescent="0.15">
      <c r="C388" s="23"/>
    </row>
    <row r="389" spans="3:3" x14ac:dyDescent="0.15">
      <c r="C389" s="23"/>
    </row>
    <row r="390" spans="3:3" x14ac:dyDescent="0.15">
      <c r="C390" s="23"/>
    </row>
    <row r="391" spans="3:3" x14ac:dyDescent="0.15">
      <c r="C391" s="23"/>
    </row>
    <row r="392" spans="3:3" x14ac:dyDescent="0.15">
      <c r="C392" s="23"/>
    </row>
    <row r="393" spans="3:3" x14ac:dyDescent="0.15">
      <c r="C393" s="23"/>
    </row>
    <row r="394" spans="3:3" x14ac:dyDescent="0.15">
      <c r="C394" s="23"/>
    </row>
    <row r="395" spans="3:3" x14ac:dyDescent="0.15">
      <c r="C395" s="23"/>
    </row>
    <row r="396" spans="3:3" x14ac:dyDescent="0.15">
      <c r="C396" s="23"/>
    </row>
    <row r="397" spans="3:3" x14ac:dyDescent="0.15">
      <c r="C397" s="23"/>
    </row>
    <row r="398" spans="3:3" x14ac:dyDescent="0.15">
      <c r="C398" s="23"/>
    </row>
    <row r="399" spans="3:3" x14ac:dyDescent="0.15">
      <c r="C399" s="23"/>
    </row>
    <row r="400" spans="3:3" x14ac:dyDescent="0.15">
      <c r="C400" s="23"/>
    </row>
    <row r="401" spans="3:3" x14ac:dyDescent="0.15">
      <c r="C401" s="23"/>
    </row>
    <row r="402" spans="3:3" x14ac:dyDescent="0.15">
      <c r="C402" s="23"/>
    </row>
    <row r="403" spans="3:3" x14ac:dyDescent="0.15">
      <c r="C403" s="23"/>
    </row>
    <row r="404" spans="3:3" x14ac:dyDescent="0.15">
      <c r="C404" s="23"/>
    </row>
    <row r="405" spans="3:3" x14ac:dyDescent="0.15">
      <c r="C405" s="23"/>
    </row>
    <row r="406" spans="3:3" x14ac:dyDescent="0.15">
      <c r="C406" s="23"/>
    </row>
    <row r="407" spans="3:3" x14ac:dyDescent="0.15">
      <c r="C407" s="23"/>
    </row>
    <row r="408" spans="3:3" x14ac:dyDescent="0.15">
      <c r="C408" s="23"/>
    </row>
    <row r="409" spans="3:3" x14ac:dyDescent="0.15">
      <c r="C409" s="23"/>
    </row>
    <row r="410" spans="3:3" x14ac:dyDescent="0.15">
      <c r="C410" s="23"/>
    </row>
    <row r="411" spans="3:3" x14ac:dyDescent="0.15">
      <c r="C411" s="23"/>
    </row>
    <row r="412" spans="3:3" x14ac:dyDescent="0.15">
      <c r="C412" s="23"/>
    </row>
    <row r="413" spans="3:3" x14ac:dyDescent="0.15">
      <c r="C413" s="23"/>
    </row>
    <row r="414" spans="3:3" x14ac:dyDescent="0.15">
      <c r="C414" s="23"/>
    </row>
    <row r="415" spans="3:3" x14ac:dyDescent="0.15">
      <c r="C415" s="23"/>
    </row>
    <row r="416" spans="3:3" x14ac:dyDescent="0.15">
      <c r="C416" s="23"/>
    </row>
    <row r="417" spans="3:3" x14ac:dyDescent="0.15">
      <c r="C417" s="23"/>
    </row>
    <row r="418" spans="3:3" x14ac:dyDescent="0.15">
      <c r="C418" s="23"/>
    </row>
    <row r="419" spans="3:3" x14ac:dyDescent="0.15">
      <c r="C419" s="23"/>
    </row>
    <row r="420" spans="3:3" x14ac:dyDescent="0.15">
      <c r="C420" s="23"/>
    </row>
    <row r="421" spans="3:3" x14ac:dyDescent="0.15">
      <c r="C421" s="23"/>
    </row>
    <row r="422" spans="3:3" x14ac:dyDescent="0.15">
      <c r="C422" s="23"/>
    </row>
    <row r="423" spans="3:3" x14ac:dyDescent="0.15">
      <c r="C423" s="23"/>
    </row>
    <row r="424" spans="3:3" x14ac:dyDescent="0.15">
      <c r="C424" s="23"/>
    </row>
    <row r="425" spans="3:3" x14ac:dyDescent="0.15">
      <c r="C425" s="23"/>
    </row>
    <row r="426" spans="3:3" x14ac:dyDescent="0.15">
      <c r="C426" s="23"/>
    </row>
    <row r="427" spans="3:3" x14ac:dyDescent="0.15">
      <c r="C427" s="23"/>
    </row>
    <row r="428" spans="3:3" x14ac:dyDescent="0.15">
      <c r="C428" s="23"/>
    </row>
    <row r="429" spans="3:3" x14ac:dyDescent="0.15">
      <c r="C429" s="23"/>
    </row>
    <row r="430" spans="3:3" x14ac:dyDescent="0.15">
      <c r="C430" s="23"/>
    </row>
    <row r="431" spans="3:3" x14ac:dyDescent="0.15">
      <c r="C431" s="23"/>
    </row>
    <row r="432" spans="3:3" x14ac:dyDescent="0.15">
      <c r="C432" s="23"/>
    </row>
    <row r="433" spans="3:3" x14ac:dyDescent="0.15">
      <c r="C433" s="23"/>
    </row>
    <row r="434" spans="3:3" x14ac:dyDescent="0.15">
      <c r="C434" s="23"/>
    </row>
    <row r="435" spans="3:3" x14ac:dyDescent="0.15">
      <c r="C435" s="23"/>
    </row>
    <row r="436" spans="3:3" x14ac:dyDescent="0.15">
      <c r="C436" s="23"/>
    </row>
    <row r="437" spans="3:3" x14ac:dyDescent="0.15">
      <c r="C437" s="23"/>
    </row>
    <row r="438" spans="3:3" x14ac:dyDescent="0.15">
      <c r="C438" s="23"/>
    </row>
    <row r="439" spans="3:3" x14ac:dyDescent="0.15">
      <c r="C439" s="23"/>
    </row>
    <row r="440" spans="3:3" x14ac:dyDescent="0.15">
      <c r="C440" s="23"/>
    </row>
    <row r="441" spans="3:3" x14ac:dyDescent="0.15">
      <c r="C441" s="23"/>
    </row>
    <row r="442" spans="3:3" x14ac:dyDescent="0.15">
      <c r="C442" s="23"/>
    </row>
    <row r="443" spans="3:3" x14ac:dyDescent="0.15">
      <c r="C443" s="23"/>
    </row>
    <row r="444" spans="3:3" x14ac:dyDescent="0.15">
      <c r="C444" s="23"/>
    </row>
    <row r="445" spans="3:3" x14ac:dyDescent="0.15">
      <c r="C445" s="23"/>
    </row>
    <row r="446" spans="3:3" x14ac:dyDescent="0.15">
      <c r="C446" s="23"/>
    </row>
    <row r="447" spans="3:3" x14ac:dyDescent="0.15">
      <c r="C447" s="23"/>
    </row>
    <row r="448" spans="3:3" x14ac:dyDescent="0.15">
      <c r="C448" s="23"/>
    </row>
    <row r="449" spans="3:3" x14ac:dyDescent="0.15">
      <c r="C449" s="23"/>
    </row>
    <row r="450" spans="3:3" x14ac:dyDescent="0.15">
      <c r="C450" s="23"/>
    </row>
    <row r="451" spans="3:3" x14ac:dyDescent="0.15">
      <c r="C451" s="23"/>
    </row>
    <row r="452" spans="3:3" x14ac:dyDescent="0.15">
      <c r="C452" s="23"/>
    </row>
    <row r="453" spans="3:3" x14ac:dyDescent="0.15">
      <c r="C453" s="23"/>
    </row>
    <row r="454" spans="3:3" x14ac:dyDescent="0.15">
      <c r="C454" s="23"/>
    </row>
    <row r="455" spans="3:3" x14ac:dyDescent="0.15">
      <c r="C455" s="23"/>
    </row>
    <row r="456" spans="3:3" x14ac:dyDescent="0.15">
      <c r="C456" s="23"/>
    </row>
    <row r="457" spans="3:3" x14ac:dyDescent="0.15">
      <c r="C457" s="23"/>
    </row>
    <row r="458" spans="3:3" x14ac:dyDescent="0.15">
      <c r="C458" s="23"/>
    </row>
    <row r="459" spans="3:3" x14ac:dyDescent="0.15">
      <c r="C459" s="23"/>
    </row>
    <row r="460" spans="3:3" x14ac:dyDescent="0.15">
      <c r="C460" s="23"/>
    </row>
    <row r="461" spans="3:3" x14ac:dyDescent="0.15">
      <c r="C461" s="23"/>
    </row>
    <row r="462" spans="3:3" x14ac:dyDescent="0.15">
      <c r="C462" s="23"/>
    </row>
    <row r="463" spans="3:3" x14ac:dyDescent="0.15">
      <c r="C463" s="23"/>
    </row>
    <row r="464" spans="3:3" x14ac:dyDescent="0.15">
      <c r="C464" s="23"/>
    </row>
    <row r="465" spans="3:3" x14ac:dyDescent="0.15">
      <c r="C465" s="23"/>
    </row>
    <row r="466" spans="3:3" x14ac:dyDescent="0.15">
      <c r="C466" s="23"/>
    </row>
    <row r="467" spans="3:3" x14ac:dyDescent="0.15">
      <c r="C467" s="23"/>
    </row>
    <row r="468" spans="3:3" x14ac:dyDescent="0.15">
      <c r="C468" s="23"/>
    </row>
    <row r="469" spans="3:3" x14ac:dyDescent="0.15">
      <c r="C469" s="23"/>
    </row>
    <row r="470" spans="3:3" x14ac:dyDescent="0.15">
      <c r="C470" s="23"/>
    </row>
    <row r="471" spans="3:3" x14ac:dyDescent="0.15">
      <c r="C471" s="23"/>
    </row>
    <row r="472" spans="3:3" x14ac:dyDescent="0.15">
      <c r="C472" s="23"/>
    </row>
    <row r="473" spans="3:3" x14ac:dyDescent="0.15">
      <c r="C473" s="23"/>
    </row>
    <row r="474" spans="3:3" x14ac:dyDescent="0.15">
      <c r="C474" s="23"/>
    </row>
    <row r="475" spans="3:3" x14ac:dyDescent="0.15">
      <c r="C475" s="23"/>
    </row>
    <row r="476" spans="3:3" x14ac:dyDescent="0.15">
      <c r="C476" s="23"/>
    </row>
    <row r="477" spans="3:3" x14ac:dyDescent="0.15">
      <c r="C477" s="23"/>
    </row>
    <row r="478" spans="3:3" x14ac:dyDescent="0.15">
      <c r="C478" s="23"/>
    </row>
    <row r="479" spans="3:3" x14ac:dyDescent="0.15">
      <c r="C479" s="23"/>
    </row>
    <row r="480" spans="3:3" x14ac:dyDescent="0.15">
      <c r="C480" s="23"/>
    </row>
    <row r="481" spans="3:3" x14ac:dyDescent="0.15">
      <c r="C481" s="23"/>
    </row>
    <row r="482" spans="3:3" x14ac:dyDescent="0.15">
      <c r="C482" s="23"/>
    </row>
    <row r="483" spans="3:3" x14ac:dyDescent="0.15">
      <c r="C483" s="23"/>
    </row>
    <row r="484" spans="3:3" x14ac:dyDescent="0.15">
      <c r="C484" s="23"/>
    </row>
    <row r="485" spans="3:3" x14ac:dyDescent="0.15">
      <c r="C485" s="23"/>
    </row>
    <row r="486" spans="3:3" x14ac:dyDescent="0.15">
      <c r="C486" s="23"/>
    </row>
    <row r="487" spans="3:3" x14ac:dyDescent="0.15">
      <c r="C487" s="23"/>
    </row>
    <row r="488" spans="3:3" x14ac:dyDescent="0.15">
      <c r="C488" s="23"/>
    </row>
    <row r="489" spans="3:3" x14ac:dyDescent="0.15">
      <c r="C489" s="23"/>
    </row>
    <row r="490" spans="3:3" x14ac:dyDescent="0.15">
      <c r="C490" s="23"/>
    </row>
    <row r="491" spans="3:3" x14ac:dyDescent="0.15">
      <c r="C491" s="23"/>
    </row>
    <row r="492" spans="3:3" x14ac:dyDescent="0.15">
      <c r="C492" s="23"/>
    </row>
    <row r="493" spans="3:3" x14ac:dyDescent="0.15">
      <c r="C493" s="23"/>
    </row>
    <row r="494" spans="3:3" x14ac:dyDescent="0.15">
      <c r="C494" s="23"/>
    </row>
    <row r="495" spans="3:3" x14ac:dyDescent="0.15">
      <c r="C495" s="23"/>
    </row>
    <row r="496" spans="3:3" x14ac:dyDescent="0.15">
      <c r="C496" s="23"/>
    </row>
    <row r="497" spans="3:3" x14ac:dyDescent="0.15">
      <c r="C497" s="23"/>
    </row>
    <row r="498" spans="3:3" x14ac:dyDescent="0.15">
      <c r="C498" s="23"/>
    </row>
    <row r="499" spans="3:3" x14ac:dyDescent="0.15">
      <c r="C499" s="23"/>
    </row>
    <row r="500" spans="3:3" x14ac:dyDescent="0.15">
      <c r="C500" s="23"/>
    </row>
    <row r="501" spans="3:3" x14ac:dyDescent="0.15">
      <c r="C501" s="23"/>
    </row>
    <row r="502" spans="3:3" x14ac:dyDescent="0.15">
      <c r="C502" s="23"/>
    </row>
    <row r="503" spans="3:3" x14ac:dyDescent="0.15">
      <c r="C503" s="23"/>
    </row>
    <row r="504" spans="3:3" x14ac:dyDescent="0.15">
      <c r="C504" s="23"/>
    </row>
    <row r="505" spans="3:3" x14ac:dyDescent="0.15">
      <c r="C505" s="23"/>
    </row>
    <row r="506" spans="3:3" x14ac:dyDescent="0.15">
      <c r="C506" s="23"/>
    </row>
    <row r="507" spans="3:3" x14ac:dyDescent="0.15">
      <c r="C507" s="23"/>
    </row>
    <row r="508" spans="3:3" x14ac:dyDescent="0.15">
      <c r="C508" s="23"/>
    </row>
    <row r="509" spans="3:3" x14ac:dyDescent="0.15">
      <c r="C509" s="23"/>
    </row>
    <row r="510" spans="3:3" x14ac:dyDescent="0.15">
      <c r="C510" s="23"/>
    </row>
    <row r="511" spans="3:3" x14ac:dyDescent="0.15">
      <c r="C511" s="23"/>
    </row>
    <row r="512" spans="3:3" x14ac:dyDescent="0.15">
      <c r="C512" s="23"/>
    </row>
    <row r="513" spans="3:3" x14ac:dyDescent="0.15">
      <c r="C513" s="23"/>
    </row>
    <row r="514" spans="3:3" x14ac:dyDescent="0.15">
      <c r="C514" s="23"/>
    </row>
    <row r="515" spans="3:3" x14ac:dyDescent="0.15">
      <c r="C515" s="23"/>
    </row>
    <row r="516" spans="3:3" x14ac:dyDescent="0.15">
      <c r="C516" s="23"/>
    </row>
    <row r="517" spans="3:3" x14ac:dyDescent="0.15">
      <c r="C517" s="23"/>
    </row>
    <row r="518" spans="3:3" x14ac:dyDescent="0.15">
      <c r="C518" s="23"/>
    </row>
    <row r="519" spans="3:3" x14ac:dyDescent="0.15">
      <c r="C519" s="23"/>
    </row>
    <row r="520" spans="3:3" x14ac:dyDescent="0.15">
      <c r="C520" s="23"/>
    </row>
    <row r="521" spans="3:3" x14ac:dyDescent="0.15">
      <c r="C521" s="23"/>
    </row>
    <row r="522" spans="3:3" x14ac:dyDescent="0.15">
      <c r="C522" s="23"/>
    </row>
    <row r="523" spans="3:3" x14ac:dyDescent="0.15">
      <c r="C523" s="23"/>
    </row>
    <row r="524" spans="3:3" x14ac:dyDescent="0.15">
      <c r="C524" s="23"/>
    </row>
    <row r="525" spans="3:3" x14ac:dyDescent="0.15">
      <c r="C525" s="23"/>
    </row>
    <row r="526" spans="3:3" x14ac:dyDescent="0.15">
      <c r="C526" s="23"/>
    </row>
    <row r="527" spans="3:3" x14ac:dyDescent="0.15">
      <c r="C527" s="23"/>
    </row>
    <row r="528" spans="3:3" x14ac:dyDescent="0.15">
      <c r="C528" s="23"/>
    </row>
    <row r="529" spans="3:3" x14ac:dyDescent="0.15">
      <c r="C529" s="23"/>
    </row>
    <row r="530" spans="3:3" x14ac:dyDescent="0.15">
      <c r="C530" s="23"/>
    </row>
    <row r="531" spans="3:3" x14ac:dyDescent="0.15">
      <c r="C531" s="23"/>
    </row>
    <row r="532" spans="3:3" x14ac:dyDescent="0.15">
      <c r="C532" s="23"/>
    </row>
    <row r="533" spans="3:3" x14ac:dyDescent="0.15">
      <c r="C533" s="23"/>
    </row>
    <row r="534" spans="3:3" x14ac:dyDescent="0.15">
      <c r="C534" s="23"/>
    </row>
    <row r="535" spans="3:3" x14ac:dyDescent="0.15">
      <c r="C535" s="23"/>
    </row>
    <row r="536" spans="3:3" x14ac:dyDescent="0.15">
      <c r="C536" s="23"/>
    </row>
    <row r="537" spans="3:3" x14ac:dyDescent="0.15">
      <c r="C537" s="23"/>
    </row>
    <row r="538" spans="3:3" x14ac:dyDescent="0.15">
      <c r="C538" s="23"/>
    </row>
    <row r="539" spans="3:3" x14ac:dyDescent="0.15">
      <c r="C539" s="23"/>
    </row>
    <row r="540" spans="3:3" x14ac:dyDescent="0.15">
      <c r="C540" s="23"/>
    </row>
    <row r="541" spans="3:3" x14ac:dyDescent="0.15">
      <c r="C541" s="23"/>
    </row>
    <row r="542" spans="3:3" x14ac:dyDescent="0.15">
      <c r="C542" s="23"/>
    </row>
    <row r="543" spans="3:3" x14ac:dyDescent="0.15">
      <c r="C543" s="23"/>
    </row>
    <row r="544" spans="3:3" x14ac:dyDescent="0.15">
      <c r="C544" s="23"/>
    </row>
    <row r="545" spans="3:3" x14ac:dyDescent="0.15">
      <c r="C545" s="23"/>
    </row>
    <row r="546" spans="3:3" x14ac:dyDescent="0.15">
      <c r="C546" s="23"/>
    </row>
    <row r="547" spans="3:3" x14ac:dyDescent="0.15">
      <c r="C547" s="23"/>
    </row>
    <row r="548" spans="3:3" x14ac:dyDescent="0.15">
      <c r="C548" s="23"/>
    </row>
    <row r="549" spans="3:3" x14ac:dyDescent="0.15">
      <c r="C549" s="23"/>
    </row>
    <row r="550" spans="3:3" x14ac:dyDescent="0.15">
      <c r="C550" s="23"/>
    </row>
    <row r="551" spans="3:3" x14ac:dyDescent="0.15">
      <c r="C551" s="23"/>
    </row>
    <row r="552" spans="3:3" x14ac:dyDescent="0.15">
      <c r="C552" s="23"/>
    </row>
    <row r="553" spans="3:3" x14ac:dyDescent="0.15">
      <c r="C553" s="23"/>
    </row>
    <row r="554" spans="3:3" x14ac:dyDescent="0.15">
      <c r="C554" s="23"/>
    </row>
    <row r="555" spans="3:3" x14ac:dyDescent="0.15">
      <c r="C555" s="23"/>
    </row>
    <row r="556" spans="3:3" x14ac:dyDescent="0.15">
      <c r="C556" s="23"/>
    </row>
    <row r="557" spans="3:3" x14ac:dyDescent="0.15">
      <c r="C557" s="23"/>
    </row>
    <row r="558" spans="3:3" x14ac:dyDescent="0.15">
      <c r="C558" s="23"/>
    </row>
    <row r="559" spans="3:3" x14ac:dyDescent="0.15">
      <c r="C559" s="23"/>
    </row>
    <row r="560" spans="3:3" x14ac:dyDescent="0.15">
      <c r="C560" s="23"/>
    </row>
    <row r="561" spans="3:3" x14ac:dyDescent="0.15">
      <c r="C561" s="23"/>
    </row>
    <row r="562" spans="3:3" x14ac:dyDescent="0.15">
      <c r="C562" s="23"/>
    </row>
    <row r="563" spans="3:3" x14ac:dyDescent="0.15">
      <c r="C563" s="23"/>
    </row>
    <row r="564" spans="3:3" x14ac:dyDescent="0.15">
      <c r="C564" s="23"/>
    </row>
    <row r="565" spans="3:3" x14ac:dyDescent="0.15">
      <c r="C565" s="23"/>
    </row>
    <row r="566" spans="3:3" x14ac:dyDescent="0.15">
      <c r="C566" s="23"/>
    </row>
    <row r="567" spans="3:3" x14ac:dyDescent="0.15">
      <c r="C567" s="23"/>
    </row>
    <row r="568" spans="3:3" x14ac:dyDescent="0.15">
      <c r="C568" s="23"/>
    </row>
    <row r="569" spans="3:3" x14ac:dyDescent="0.15">
      <c r="C569" s="23"/>
    </row>
    <row r="570" spans="3:3" x14ac:dyDescent="0.15">
      <c r="C570" s="23"/>
    </row>
    <row r="571" spans="3:3" x14ac:dyDescent="0.15">
      <c r="C571" s="23"/>
    </row>
    <row r="572" spans="3:3" x14ac:dyDescent="0.15">
      <c r="C572" s="23"/>
    </row>
    <row r="573" spans="3:3" x14ac:dyDescent="0.15">
      <c r="C573" s="23"/>
    </row>
    <row r="574" spans="3:3" x14ac:dyDescent="0.15">
      <c r="C574" s="23"/>
    </row>
    <row r="575" spans="3:3" x14ac:dyDescent="0.15">
      <c r="C575" s="23"/>
    </row>
    <row r="576" spans="3:3" x14ac:dyDescent="0.15">
      <c r="C576" s="23"/>
    </row>
    <row r="577" spans="3:3" x14ac:dyDescent="0.15">
      <c r="C577" s="23"/>
    </row>
    <row r="578" spans="3:3" x14ac:dyDescent="0.15">
      <c r="C578" s="23"/>
    </row>
    <row r="579" spans="3:3" x14ac:dyDescent="0.15">
      <c r="C579" s="23"/>
    </row>
    <row r="580" spans="3:3" x14ac:dyDescent="0.15">
      <c r="C580" s="23"/>
    </row>
    <row r="581" spans="3:3" x14ac:dyDescent="0.15">
      <c r="C581" s="23"/>
    </row>
    <row r="582" spans="3:3" x14ac:dyDescent="0.15">
      <c r="C582" s="23"/>
    </row>
    <row r="583" spans="3:3" x14ac:dyDescent="0.15">
      <c r="C583" s="23"/>
    </row>
    <row r="584" spans="3:3" x14ac:dyDescent="0.15">
      <c r="C584" s="23"/>
    </row>
    <row r="585" spans="3:3" x14ac:dyDescent="0.15">
      <c r="C585" s="23"/>
    </row>
    <row r="586" spans="3:3" x14ac:dyDescent="0.15">
      <c r="C586" s="23"/>
    </row>
    <row r="587" spans="3:3" x14ac:dyDescent="0.15">
      <c r="C587" s="23"/>
    </row>
    <row r="588" spans="3:3" x14ac:dyDescent="0.15">
      <c r="C588" s="23"/>
    </row>
    <row r="589" spans="3:3" x14ac:dyDescent="0.15">
      <c r="C589" s="23"/>
    </row>
    <row r="590" spans="3:3" x14ac:dyDescent="0.15">
      <c r="C590" s="23"/>
    </row>
    <row r="591" spans="3:3" x14ac:dyDescent="0.15">
      <c r="C591" s="23"/>
    </row>
    <row r="592" spans="3:3" x14ac:dyDescent="0.15">
      <c r="C592" s="23"/>
    </row>
    <row r="593" spans="3:3" x14ac:dyDescent="0.15">
      <c r="C593" s="23"/>
    </row>
    <row r="594" spans="3:3" x14ac:dyDescent="0.15">
      <c r="C594" s="23"/>
    </row>
    <row r="595" spans="3:3" x14ac:dyDescent="0.15">
      <c r="C595" s="23"/>
    </row>
    <row r="596" spans="3:3" x14ac:dyDescent="0.15">
      <c r="C596" s="23"/>
    </row>
    <row r="597" spans="3:3" x14ac:dyDescent="0.15">
      <c r="C597" s="23"/>
    </row>
    <row r="598" spans="3:3" x14ac:dyDescent="0.15">
      <c r="C598" s="23"/>
    </row>
    <row r="599" spans="3:3" x14ac:dyDescent="0.15">
      <c r="C599" s="23"/>
    </row>
    <row r="600" spans="3:3" x14ac:dyDescent="0.15">
      <c r="C600" s="23"/>
    </row>
    <row r="601" spans="3:3" x14ac:dyDescent="0.15">
      <c r="C601" s="23"/>
    </row>
    <row r="602" spans="3:3" x14ac:dyDescent="0.15">
      <c r="C602" s="23"/>
    </row>
    <row r="603" spans="3:3" x14ac:dyDescent="0.15">
      <c r="C603" s="23"/>
    </row>
    <row r="604" spans="3:3" x14ac:dyDescent="0.15">
      <c r="C604" s="23"/>
    </row>
    <row r="605" spans="3:3" x14ac:dyDescent="0.15">
      <c r="C605" s="23"/>
    </row>
    <row r="606" spans="3:3" x14ac:dyDescent="0.15">
      <c r="C606" s="23"/>
    </row>
    <row r="607" spans="3:3" x14ac:dyDescent="0.15">
      <c r="C607" s="23"/>
    </row>
    <row r="608" spans="3:3" x14ac:dyDescent="0.15">
      <c r="C608" s="23"/>
    </row>
    <row r="609" spans="3:3" x14ac:dyDescent="0.15">
      <c r="C609" s="23"/>
    </row>
    <row r="610" spans="3:3" x14ac:dyDescent="0.15">
      <c r="C610" s="23"/>
    </row>
    <row r="611" spans="3:3" x14ac:dyDescent="0.15">
      <c r="C611" s="23"/>
    </row>
    <row r="612" spans="3:3" x14ac:dyDescent="0.15">
      <c r="C612" s="23"/>
    </row>
    <row r="613" spans="3:3" x14ac:dyDescent="0.15">
      <c r="C613" s="23"/>
    </row>
    <row r="614" spans="3:3" x14ac:dyDescent="0.15">
      <c r="C614" s="23"/>
    </row>
    <row r="615" spans="3:3" x14ac:dyDescent="0.15">
      <c r="C615" s="23"/>
    </row>
    <row r="616" spans="3:3" x14ac:dyDescent="0.15">
      <c r="C616" s="23"/>
    </row>
    <row r="617" spans="3:3" x14ac:dyDescent="0.15">
      <c r="C617" s="23"/>
    </row>
    <row r="618" spans="3:3" x14ac:dyDescent="0.15">
      <c r="C618" s="23"/>
    </row>
    <row r="619" spans="3:3" x14ac:dyDescent="0.15">
      <c r="C619" s="23"/>
    </row>
    <row r="620" spans="3:3" x14ac:dyDescent="0.15">
      <c r="C620" s="23"/>
    </row>
    <row r="621" spans="3:3" x14ac:dyDescent="0.15">
      <c r="C621" s="23"/>
    </row>
    <row r="622" spans="3:3" x14ac:dyDescent="0.15">
      <c r="C622" s="23"/>
    </row>
    <row r="623" spans="3:3" x14ac:dyDescent="0.15">
      <c r="C623" s="23"/>
    </row>
    <row r="624" spans="3:3" x14ac:dyDescent="0.15">
      <c r="C624" s="23"/>
    </row>
    <row r="625" spans="3:3" x14ac:dyDescent="0.15">
      <c r="C625" s="23"/>
    </row>
    <row r="626" spans="3:3" x14ac:dyDescent="0.15">
      <c r="C626" s="23"/>
    </row>
    <row r="627" spans="3:3" x14ac:dyDescent="0.15">
      <c r="C627" s="23"/>
    </row>
    <row r="628" spans="3:3" x14ac:dyDescent="0.15">
      <c r="C628" s="23"/>
    </row>
    <row r="629" spans="3:3" x14ac:dyDescent="0.15">
      <c r="C629" s="23"/>
    </row>
    <row r="630" spans="3:3" x14ac:dyDescent="0.15">
      <c r="C630" s="23"/>
    </row>
    <row r="631" spans="3:3" x14ac:dyDescent="0.15">
      <c r="C631" s="23"/>
    </row>
    <row r="632" spans="3:3" x14ac:dyDescent="0.15">
      <c r="C632" s="23"/>
    </row>
    <row r="633" spans="3:3" x14ac:dyDescent="0.15">
      <c r="C633" s="23"/>
    </row>
    <row r="634" spans="3:3" x14ac:dyDescent="0.15">
      <c r="C634" s="23"/>
    </row>
    <row r="635" spans="3:3" x14ac:dyDescent="0.15">
      <c r="C635" s="23"/>
    </row>
    <row r="636" spans="3:3" x14ac:dyDescent="0.15">
      <c r="C636" s="23"/>
    </row>
    <row r="637" spans="3:3" x14ac:dyDescent="0.15">
      <c r="C637" s="23"/>
    </row>
    <row r="638" spans="3:3" x14ac:dyDescent="0.15">
      <c r="C638" s="23"/>
    </row>
    <row r="639" spans="3:3" x14ac:dyDescent="0.15">
      <c r="C639" s="23"/>
    </row>
    <row r="640" spans="3:3" x14ac:dyDescent="0.15">
      <c r="C640" s="23"/>
    </row>
    <row r="641" spans="3:3" x14ac:dyDescent="0.15">
      <c r="C641" s="23"/>
    </row>
    <row r="642" spans="3:3" x14ac:dyDescent="0.15">
      <c r="C642" s="23"/>
    </row>
    <row r="643" spans="3:3" x14ac:dyDescent="0.15">
      <c r="C643" s="23"/>
    </row>
    <row r="644" spans="3:3" x14ac:dyDescent="0.15">
      <c r="C644" s="23"/>
    </row>
    <row r="645" spans="3:3" x14ac:dyDescent="0.15">
      <c r="C645" s="23"/>
    </row>
    <row r="646" spans="3:3" x14ac:dyDescent="0.15">
      <c r="C646" s="23"/>
    </row>
    <row r="647" spans="3:3" x14ac:dyDescent="0.15">
      <c r="C647" s="23"/>
    </row>
    <row r="648" spans="3:3" x14ac:dyDescent="0.15">
      <c r="C648" s="23"/>
    </row>
    <row r="649" spans="3:3" x14ac:dyDescent="0.15">
      <c r="C649" s="23"/>
    </row>
    <row r="650" spans="3:3" x14ac:dyDescent="0.15">
      <c r="C650" s="23"/>
    </row>
    <row r="651" spans="3:3" x14ac:dyDescent="0.15">
      <c r="C651" s="23"/>
    </row>
    <row r="652" spans="3:3" x14ac:dyDescent="0.15">
      <c r="C652" s="23"/>
    </row>
    <row r="653" spans="3:3" x14ac:dyDescent="0.15">
      <c r="C653" s="23"/>
    </row>
    <row r="654" spans="3:3" x14ac:dyDescent="0.15">
      <c r="C654" s="23"/>
    </row>
    <row r="655" spans="3:3" x14ac:dyDescent="0.15">
      <c r="C655" s="23"/>
    </row>
    <row r="656" spans="3:3" x14ac:dyDescent="0.15">
      <c r="C656" s="23"/>
    </row>
    <row r="657" spans="3:3" x14ac:dyDescent="0.15">
      <c r="C657" s="23"/>
    </row>
    <row r="658" spans="3:3" x14ac:dyDescent="0.15">
      <c r="C658" s="23"/>
    </row>
    <row r="659" spans="3:3" x14ac:dyDescent="0.15">
      <c r="C659" s="23"/>
    </row>
    <row r="660" spans="3:3" x14ac:dyDescent="0.15">
      <c r="C660" s="23"/>
    </row>
    <row r="661" spans="3:3" x14ac:dyDescent="0.15">
      <c r="C661" s="23"/>
    </row>
    <row r="662" spans="3:3" x14ac:dyDescent="0.15">
      <c r="C662" s="23"/>
    </row>
    <row r="663" spans="3:3" x14ac:dyDescent="0.15">
      <c r="C663" s="23"/>
    </row>
    <row r="664" spans="3:3" x14ac:dyDescent="0.15">
      <c r="C664" s="23"/>
    </row>
    <row r="665" spans="3:3" x14ac:dyDescent="0.15">
      <c r="C665" s="23"/>
    </row>
    <row r="666" spans="3:3" x14ac:dyDescent="0.15">
      <c r="C666" s="23"/>
    </row>
    <row r="667" spans="3:3" x14ac:dyDescent="0.15">
      <c r="C667" s="23"/>
    </row>
    <row r="668" spans="3:3" x14ac:dyDescent="0.15">
      <c r="C668" s="23"/>
    </row>
    <row r="669" spans="3:3" x14ac:dyDescent="0.15">
      <c r="C669" s="23"/>
    </row>
    <row r="670" spans="3:3" x14ac:dyDescent="0.15">
      <c r="C670" s="23"/>
    </row>
    <row r="671" spans="3:3" x14ac:dyDescent="0.15">
      <c r="C671" s="23"/>
    </row>
    <row r="672" spans="3:3" x14ac:dyDescent="0.15">
      <c r="C672" s="23"/>
    </row>
    <row r="673" spans="3:3" x14ac:dyDescent="0.15">
      <c r="C673" s="23"/>
    </row>
    <row r="674" spans="3:3" x14ac:dyDescent="0.15">
      <c r="C674" s="23"/>
    </row>
    <row r="675" spans="3:3" x14ac:dyDescent="0.15">
      <c r="C675" s="23"/>
    </row>
    <row r="676" spans="3:3" x14ac:dyDescent="0.15">
      <c r="C676" s="23"/>
    </row>
    <row r="677" spans="3:3" x14ac:dyDescent="0.15">
      <c r="C677" s="23"/>
    </row>
    <row r="678" spans="3:3" x14ac:dyDescent="0.15">
      <c r="C678" s="23"/>
    </row>
    <row r="679" spans="3:3" x14ac:dyDescent="0.15">
      <c r="C679" s="23"/>
    </row>
    <row r="680" spans="3:3" x14ac:dyDescent="0.15">
      <c r="C680" s="23"/>
    </row>
    <row r="681" spans="3:3" x14ac:dyDescent="0.15">
      <c r="C681" s="23"/>
    </row>
    <row r="682" spans="3:3" x14ac:dyDescent="0.15">
      <c r="C682" s="23"/>
    </row>
    <row r="683" spans="3:3" x14ac:dyDescent="0.15">
      <c r="C683" s="23"/>
    </row>
    <row r="684" spans="3:3" x14ac:dyDescent="0.15">
      <c r="C684" s="23"/>
    </row>
    <row r="685" spans="3:3" x14ac:dyDescent="0.15">
      <c r="C685" s="23"/>
    </row>
    <row r="686" spans="3:3" x14ac:dyDescent="0.15">
      <c r="C686" s="23"/>
    </row>
    <row r="687" spans="3:3" x14ac:dyDescent="0.15">
      <c r="C687" s="23"/>
    </row>
    <row r="688" spans="3:3" x14ac:dyDescent="0.15">
      <c r="C688" s="23"/>
    </row>
    <row r="689" spans="3:3" x14ac:dyDescent="0.15">
      <c r="C689" s="23"/>
    </row>
    <row r="690" spans="3:3" x14ac:dyDescent="0.15">
      <c r="C690" s="23"/>
    </row>
    <row r="691" spans="3:3" x14ac:dyDescent="0.15">
      <c r="C691" s="23"/>
    </row>
    <row r="692" spans="3:3" x14ac:dyDescent="0.15">
      <c r="C692" s="23"/>
    </row>
    <row r="693" spans="3:3" x14ac:dyDescent="0.15">
      <c r="C693" s="23"/>
    </row>
    <row r="694" spans="3:3" x14ac:dyDescent="0.15">
      <c r="C694" s="23"/>
    </row>
    <row r="695" spans="3:3" x14ac:dyDescent="0.15">
      <c r="C695" s="23"/>
    </row>
    <row r="696" spans="3:3" x14ac:dyDescent="0.15">
      <c r="C696" s="23"/>
    </row>
    <row r="697" spans="3:3" x14ac:dyDescent="0.15">
      <c r="C697" s="23"/>
    </row>
    <row r="698" spans="3:3" x14ac:dyDescent="0.15">
      <c r="C698" s="23"/>
    </row>
    <row r="699" spans="3:3" x14ac:dyDescent="0.15">
      <c r="C699" s="23"/>
    </row>
    <row r="700" spans="3:3" x14ac:dyDescent="0.15">
      <c r="C700" s="23"/>
    </row>
    <row r="701" spans="3:3" x14ac:dyDescent="0.15">
      <c r="C701" s="23"/>
    </row>
    <row r="702" spans="3:3" x14ac:dyDescent="0.15">
      <c r="C702" s="23"/>
    </row>
    <row r="703" spans="3:3" x14ac:dyDescent="0.15">
      <c r="C703" s="23"/>
    </row>
    <row r="704" spans="3:3" x14ac:dyDescent="0.15">
      <c r="C704" s="23"/>
    </row>
    <row r="705" spans="3:3" x14ac:dyDescent="0.15">
      <c r="C705" s="23"/>
    </row>
    <row r="706" spans="3:3" x14ac:dyDescent="0.15">
      <c r="C706" s="23"/>
    </row>
    <row r="707" spans="3:3" x14ac:dyDescent="0.15">
      <c r="C707" s="23"/>
    </row>
    <row r="708" spans="3:3" x14ac:dyDescent="0.15">
      <c r="C708" s="23"/>
    </row>
    <row r="709" spans="3:3" x14ac:dyDescent="0.15">
      <c r="C709" s="23"/>
    </row>
    <row r="710" spans="3:3" x14ac:dyDescent="0.15">
      <c r="C710" s="23"/>
    </row>
    <row r="711" spans="3:3" x14ac:dyDescent="0.15">
      <c r="C711" s="23"/>
    </row>
    <row r="712" spans="3:3" x14ac:dyDescent="0.15">
      <c r="C712" s="23"/>
    </row>
    <row r="713" spans="3:3" x14ac:dyDescent="0.15">
      <c r="C713" s="23"/>
    </row>
    <row r="714" spans="3:3" x14ac:dyDescent="0.15">
      <c r="C714" s="23"/>
    </row>
    <row r="715" spans="3:3" x14ac:dyDescent="0.15">
      <c r="C715" s="23"/>
    </row>
    <row r="716" spans="3:3" x14ac:dyDescent="0.15">
      <c r="C716" s="23"/>
    </row>
    <row r="717" spans="3:3" x14ac:dyDescent="0.15">
      <c r="C717" s="23"/>
    </row>
    <row r="718" spans="3:3" x14ac:dyDescent="0.15">
      <c r="C718" s="23"/>
    </row>
    <row r="719" spans="3:3" x14ac:dyDescent="0.15">
      <c r="C719" s="23"/>
    </row>
    <row r="720" spans="3:3" x14ac:dyDescent="0.15">
      <c r="C720" s="23"/>
    </row>
    <row r="721" spans="3:3" x14ac:dyDescent="0.15">
      <c r="C721" s="23"/>
    </row>
    <row r="722" spans="3:3" x14ac:dyDescent="0.15">
      <c r="C722" s="23"/>
    </row>
    <row r="723" spans="3:3" x14ac:dyDescent="0.15">
      <c r="C723" s="23"/>
    </row>
    <row r="724" spans="3:3" x14ac:dyDescent="0.15">
      <c r="C724" s="23"/>
    </row>
    <row r="725" spans="3:3" x14ac:dyDescent="0.15">
      <c r="C725" s="23"/>
    </row>
    <row r="726" spans="3:3" x14ac:dyDescent="0.15">
      <c r="C726" s="23"/>
    </row>
    <row r="727" spans="3:3" x14ac:dyDescent="0.15">
      <c r="C727" s="23"/>
    </row>
    <row r="728" spans="3:3" x14ac:dyDescent="0.15">
      <c r="C728" s="23"/>
    </row>
    <row r="729" spans="3:3" x14ac:dyDescent="0.15">
      <c r="C729" s="23"/>
    </row>
    <row r="730" spans="3:3" x14ac:dyDescent="0.15">
      <c r="C730" s="23"/>
    </row>
    <row r="731" spans="3:3" x14ac:dyDescent="0.15">
      <c r="C731" s="23"/>
    </row>
    <row r="732" spans="3:3" x14ac:dyDescent="0.15">
      <c r="C732" s="23"/>
    </row>
    <row r="733" spans="3:3" x14ac:dyDescent="0.15">
      <c r="C733" s="23"/>
    </row>
    <row r="734" spans="3:3" x14ac:dyDescent="0.15">
      <c r="C734" s="23"/>
    </row>
    <row r="735" spans="3:3" x14ac:dyDescent="0.15">
      <c r="C735" s="23"/>
    </row>
    <row r="736" spans="3:3" x14ac:dyDescent="0.15">
      <c r="C736" s="23"/>
    </row>
    <row r="737" spans="3:3" x14ac:dyDescent="0.15">
      <c r="C737" s="23"/>
    </row>
    <row r="738" spans="3:3" x14ac:dyDescent="0.15">
      <c r="C738" s="23"/>
    </row>
    <row r="739" spans="3:3" x14ac:dyDescent="0.15">
      <c r="C739" s="23"/>
    </row>
    <row r="740" spans="3:3" x14ac:dyDescent="0.15">
      <c r="C740" s="23"/>
    </row>
    <row r="741" spans="3:3" x14ac:dyDescent="0.15">
      <c r="C741" s="23"/>
    </row>
    <row r="742" spans="3:3" x14ac:dyDescent="0.15">
      <c r="C742" s="23"/>
    </row>
    <row r="743" spans="3:3" x14ac:dyDescent="0.15">
      <c r="C743" s="23"/>
    </row>
    <row r="744" spans="3:3" x14ac:dyDescent="0.15">
      <c r="C744" s="23"/>
    </row>
    <row r="745" spans="3:3" x14ac:dyDescent="0.15">
      <c r="C745" s="23"/>
    </row>
    <row r="746" spans="3:3" x14ac:dyDescent="0.15">
      <c r="C746" s="23"/>
    </row>
    <row r="747" spans="3:3" x14ac:dyDescent="0.15">
      <c r="C747" s="23"/>
    </row>
    <row r="748" spans="3:3" x14ac:dyDescent="0.15">
      <c r="C748" s="23"/>
    </row>
    <row r="749" spans="3:3" x14ac:dyDescent="0.15">
      <c r="C749" s="23"/>
    </row>
    <row r="750" spans="3:3" x14ac:dyDescent="0.15">
      <c r="C750" s="23"/>
    </row>
    <row r="751" spans="3:3" x14ac:dyDescent="0.15">
      <c r="C751" s="23"/>
    </row>
    <row r="752" spans="3:3" x14ac:dyDescent="0.15">
      <c r="C752" s="23"/>
    </row>
    <row r="753" spans="3:3" x14ac:dyDescent="0.15">
      <c r="C753" s="23"/>
    </row>
    <row r="754" spans="3:3" x14ac:dyDescent="0.15">
      <c r="C754" s="23"/>
    </row>
    <row r="755" spans="3:3" x14ac:dyDescent="0.15">
      <c r="C755" s="23"/>
    </row>
    <row r="756" spans="3:3" x14ac:dyDescent="0.15">
      <c r="C756" s="23"/>
    </row>
    <row r="757" spans="3:3" x14ac:dyDescent="0.15">
      <c r="C757" s="23"/>
    </row>
    <row r="758" spans="3:3" x14ac:dyDescent="0.15">
      <c r="C758" s="23"/>
    </row>
    <row r="759" spans="3:3" x14ac:dyDescent="0.15">
      <c r="C759" s="23"/>
    </row>
    <row r="760" spans="3:3" x14ac:dyDescent="0.15">
      <c r="C760" s="23"/>
    </row>
    <row r="761" spans="3:3" x14ac:dyDescent="0.15">
      <c r="C761" s="23"/>
    </row>
    <row r="762" spans="3:3" x14ac:dyDescent="0.15">
      <c r="C762" s="23"/>
    </row>
    <row r="763" spans="3:3" x14ac:dyDescent="0.15">
      <c r="C763" s="23"/>
    </row>
    <row r="764" spans="3:3" x14ac:dyDescent="0.15">
      <c r="C764" s="23"/>
    </row>
    <row r="765" spans="3:3" x14ac:dyDescent="0.15">
      <c r="C765" s="23"/>
    </row>
    <row r="766" spans="3:3" x14ac:dyDescent="0.15">
      <c r="C766" s="23"/>
    </row>
    <row r="767" spans="3:3" x14ac:dyDescent="0.15">
      <c r="C767" s="23"/>
    </row>
    <row r="768" spans="3:3" x14ac:dyDescent="0.15">
      <c r="C768" s="23"/>
    </row>
    <row r="769" spans="3:3" x14ac:dyDescent="0.15">
      <c r="C769" s="23"/>
    </row>
    <row r="770" spans="3:3" x14ac:dyDescent="0.15">
      <c r="C770" s="23"/>
    </row>
    <row r="771" spans="3:3" x14ac:dyDescent="0.15">
      <c r="C771" s="23"/>
    </row>
    <row r="772" spans="3:3" x14ac:dyDescent="0.15">
      <c r="C772" s="23"/>
    </row>
    <row r="773" spans="3:3" x14ac:dyDescent="0.15">
      <c r="C773" s="23"/>
    </row>
    <row r="774" spans="3:3" x14ac:dyDescent="0.15">
      <c r="C774" s="23"/>
    </row>
    <row r="775" spans="3:3" x14ac:dyDescent="0.15">
      <c r="C775" s="23"/>
    </row>
    <row r="776" spans="3:3" x14ac:dyDescent="0.15">
      <c r="C776" s="23"/>
    </row>
    <row r="777" spans="3:3" x14ac:dyDescent="0.15">
      <c r="C777" s="23"/>
    </row>
    <row r="778" spans="3:3" x14ac:dyDescent="0.15">
      <c r="C778" s="23"/>
    </row>
    <row r="779" spans="3:3" x14ac:dyDescent="0.15">
      <c r="C779" s="23"/>
    </row>
    <row r="780" spans="3:3" x14ac:dyDescent="0.15">
      <c r="C780" s="23"/>
    </row>
    <row r="781" spans="3:3" x14ac:dyDescent="0.15">
      <c r="C781" s="23"/>
    </row>
    <row r="782" spans="3:3" x14ac:dyDescent="0.15">
      <c r="C782" s="23"/>
    </row>
    <row r="783" spans="3:3" x14ac:dyDescent="0.15">
      <c r="C783" s="23"/>
    </row>
    <row r="784" spans="3:3" x14ac:dyDescent="0.15">
      <c r="C784" s="23"/>
    </row>
    <row r="785" spans="3:3" x14ac:dyDescent="0.15">
      <c r="C785" s="23"/>
    </row>
    <row r="786" spans="3:3" x14ac:dyDescent="0.15">
      <c r="C786" s="23"/>
    </row>
    <row r="787" spans="3:3" x14ac:dyDescent="0.15">
      <c r="C787" s="23"/>
    </row>
    <row r="788" spans="3:3" x14ac:dyDescent="0.15">
      <c r="C788" s="23"/>
    </row>
    <row r="789" spans="3:3" x14ac:dyDescent="0.15">
      <c r="C789" s="23"/>
    </row>
    <row r="790" spans="3:3" x14ac:dyDescent="0.15">
      <c r="C790" s="23"/>
    </row>
    <row r="791" spans="3:3" x14ac:dyDescent="0.15">
      <c r="C791" s="23"/>
    </row>
    <row r="792" spans="3:3" x14ac:dyDescent="0.1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1926F-2BAB-4AC4-83BB-B8DF60B2A042}">
  <dimension ref="A1:L79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baseColWidth="10" defaultColWidth="8.83203125" defaultRowHeight="13" x14ac:dyDescent="0.15"/>
  <cols>
    <col min="1" max="1" width="16.33203125" style="18" bestFit="1" customWidth="1"/>
    <col min="2" max="2" width="12.6640625" style="51" customWidth="1"/>
    <col min="3" max="3" width="14.33203125" style="21" customWidth="1"/>
    <col min="4" max="4" width="13.33203125" style="41" customWidth="1"/>
    <col min="5" max="5" width="13.33203125" customWidth="1"/>
    <col min="6" max="6" width="12.83203125" style="19" customWidth="1"/>
    <col min="7" max="7" width="14.6640625" style="19" customWidth="1"/>
    <col min="8" max="8" width="0" hidden="1" customWidth="1"/>
    <col min="9" max="9" width="9" hidden="1" customWidth="1"/>
    <col min="10" max="10" width="11.6640625" hidden="1" customWidth="1"/>
  </cols>
  <sheetData>
    <row r="1" spans="1:12" s="5" customFormat="1" ht="54" customHeight="1" x14ac:dyDescent="0.15">
      <c r="A1" s="1" t="s">
        <v>0</v>
      </c>
      <c r="B1" s="2" t="s">
        <v>1</v>
      </c>
      <c r="C1" s="3" t="s">
        <v>2</v>
      </c>
      <c r="D1" s="35" t="s">
        <v>3</v>
      </c>
      <c r="E1" s="1" t="s">
        <v>27</v>
      </c>
      <c r="F1" s="4" t="s">
        <v>28</v>
      </c>
      <c r="G1" s="4" t="s">
        <v>29</v>
      </c>
      <c r="H1" s="4" t="s">
        <v>7</v>
      </c>
    </row>
    <row r="2" spans="1:12" x14ac:dyDescent="0.1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8</v>
      </c>
    </row>
    <row r="3" spans="1:12" x14ac:dyDescent="0.1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>ROUND(((436270*C3/100)/12),2)</f>
        <v>286.82</v>
      </c>
      <c r="G3" s="8">
        <f t="shared" ref="G3:G66" si="1">F3+E3</f>
        <v>286.82</v>
      </c>
      <c r="H3" s="32" t="s">
        <v>9</v>
      </c>
      <c r="L3" s="52">
        <f>(F3/'AW2020'!F3)-1</f>
        <v>-9.9991863576845641E-2</v>
      </c>
    </row>
    <row r="4" spans="1:12" x14ac:dyDescent="0.1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ref="F4:F67" si="2">ROUND(((436270*C4/100)/12),2)</f>
        <v>347.36</v>
      </c>
      <c r="G4" s="8">
        <f t="shared" si="1"/>
        <v>370.65424999999999</v>
      </c>
      <c r="H4" s="32" t="s">
        <v>9</v>
      </c>
      <c r="L4" s="52">
        <f>(F4/'AW2020'!F4)-1</f>
        <v>-9.9992496013595389E-2</v>
      </c>
    </row>
    <row r="5" spans="1:12" x14ac:dyDescent="0.1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2"/>
        <v>756.03</v>
      </c>
      <c r="G5" s="8">
        <f t="shared" si="1"/>
        <v>794.85374999999999</v>
      </c>
      <c r="H5" s="32" t="s">
        <v>9</v>
      </c>
      <c r="L5" s="52">
        <f>(F5/'AW2020'!F5)-1</f>
        <v>-9.9997252945330461E-2</v>
      </c>
    </row>
    <row r="6" spans="1:12" x14ac:dyDescent="0.1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2"/>
        <v>559.26</v>
      </c>
      <c r="G6" s="8">
        <f t="shared" si="1"/>
        <v>598.08375000000001</v>
      </c>
      <c r="H6" s="32" t="s">
        <v>9</v>
      </c>
      <c r="L6" s="52">
        <f>(F6/'AW2020'!F6)-1</f>
        <v>-0.10000718707309331</v>
      </c>
    </row>
    <row r="7" spans="1:12" x14ac:dyDescent="0.1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2"/>
        <v>544.12</v>
      </c>
      <c r="G7" s="8">
        <f t="shared" si="1"/>
        <v>567.41425000000004</v>
      </c>
      <c r="H7" s="32" t="s">
        <v>9</v>
      </c>
      <c r="L7" s="52">
        <f>(F7/'AW2020'!F7)-1</f>
        <v>-0.10000054604285114</v>
      </c>
    </row>
    <row r="8" spans="1:12" x14ac:dyDescent="0.1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2"/>
        <v>407.9</v>
      </c>
      <c r="G8" s="8">
        <f t="shared" si="1"/>
        <v>446.72375</v>
      </c>
      <c r="H8" s="32" t="s">
        <v>9</v>
      </c>
      <c r="L8" s="52">
        <f>(F8/'AW2020'!F8)-1</f>
        <v>-9.9992940718894197E-2</v>
      </c>
    </row>
    <row r="9" spans="1:12" x14ac:dyDescent="0.1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2"/>
        <v>309.51</v>
      </c>
      <c r="G9" s="8">
        <f t="shared" si="1"/>
        <v>332.80424999999997</v>
      </c>
      <c r="H9" s="32" t="s">
        <v>9</v>
      </c>
      <c r="L9" s="52">
        <f>(F9/'AW2020'!F9)-1</f>
        <v>-0.10001508392483216</v>
      </c>
    </row>
    <row r="10" spans="1:12" x14ac:dyDescent="0.1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2"/>
        <v>301.95999999999998</v>
      </c>
      <c r="G10" s="8">
        <f t="shared" si="1"/>
        <v>301.95999999999998</v>
      </c>
      <c r="H10" s="32" t="s">
        <v>9</v>
      </c>
      <c r="L10" s="52">
        <f>(F10/'AW2020'!F10)-1</f>
        <v>-0.10000459890943203</v>
      </c>
    </row>
    <row r="11" spans="1:12" x14ac:dyDescent="0.1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2"/>
        <v>385.2</v>
      </c>
      <c r="G11" s="8">
        <f t="shared" si="1"/>
        <v>408.49424999999997</v>
      </c>
      <c r="H11" s="32" t="s">
        <v>9</v>
      </c>
      <c r="L11" s="52">
        <f>(F11/'AW2020'!F11)-1</f>
        <v>-9.999771071642205E-2</v>
      </c>
    </row>
    <row r="12" spans="1:12" x14ac:dyDescent="0.1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2"/>
        <v>435.2</v>
      </c>
      <c r="G12" s="8">
        <f t="shared" si="1"/>
        <v>474.02375000000001</v>
      </c>
      <c r="H12" s="32" t="s">
        <v>9</v>
      </c>
      <c r="L12" s="52">
        <f>(F12/'AW2020'!F12)-1</f>
        <v>-0.10000095496792305</v>
      </c>
    </row>
    <row r="13" spans="1:12" x14ac:dyDescent="0.1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2"/>
        <v>403.33</v>
      </c>
      <c r="G13" s="8">
        <f t="shared" si="1"/>
        <v>442.15375</v>
      </c>
      <c r="H13" s="32" t="s">
        <v>9</v>
      </c>
      <c r="L13" s="52">
        <f>(F13/'AW2020'!F13)-1</f>
        <v>-9.9995016941864079E-2</v>
      </c>
    </row>
    <row r="14" spans="1:12" x14ac:dyDescent="0.1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2"/>
        <v>294.41000000000003</v>
      </c>
      <c r="G14" s="8">
        <f t="shared" si="1"/>
        <v>333.23375000000004</v>
      </c>
      <c r="H14" s="26" t="s">
        <v>10</v>
      </c>
      <c r="L14" s="52">
        <f>(F14/'AW2020'!F14)-1</f>
        <v>-9.9993575864455342E-2</v>
      </c>
    </row>
    <row r="15" spans="1:12" x14ac:dyDescent="0.1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2"/>
        <v>529.01</v>
      </c>
      <c r="G15" s="8">
        <f t="shared" si="1"/>
        <v>552.30425000000002</v>
      </c>
      <c r="H15" s="26" t="s">
        <v>10</v>
      </c>
      <c r="L15" s="52">
        <f>(F15/'AW2020'!F15)-1</f>
        <v>-0.10000517396119901</v>
      </c>
    </row>
    <row r="16" spans="1:12" x14ac:dyDescent="0.1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2"/>
        <v>767.38</v>
      </c>
      <c r="G16" s="8">
        <f t="shared" si="1"/>
        <v>806.20375000000001</v>
      </c>
      <c r="H16" s="32" t="s">
        <v>9</v>
      </c>
      <c r="L16" s="52">
        <f>(F16/'AW2020'!F16)-1</f>
        <v>-9.9995991976213894E-2</v>
      </c>
    </row>
    <row r="17" spans="1:12" x14ac:dyDescent="0.1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2"/>
        <v>566.85</v>
      </c>
      <c r="G17" s="8">
        <f t="shared" si="1"/>
        <v>605.67375000000004</v>
      </c>
      <c r="H17" s="26" t="s">
        <v>10</v>
      </c>
      <c r="L17" s="52">
        <f>(F17/'AW2020'!F17)-1</f>
        <v>-0.10000787119541377</v>
      </c>
    </row>
    <row r="18" spans="1:12" x14ac:dyDescent="0.1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2"/>
        <v>551.71</v>
      </c>
      <c r="G18" s="8">
        <f t="shared" si="1"/>
        <v>598.29849999999999</v>
      </c>
      <c r="H18" s="26" t="s">
        <v>10</v>
      </c>
      <c r="L18" s="52">
        <f>(F18/'AW2020'!F18)-1</f>
        <v>-0.10000134031186902</v>
      </c>
    </row>
    <row r="19" spans="1:12" x14ac:dyDescent="0.1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2"/>
        <v>411.69</v>
      </c>
      <c r="G19" s="8">
        <f t="shared" si="1"/>
        <v>411.69</v>
      </c>
      <c r="H19" s="32" t="s">
        <v>9</v>
      </c>
      <c r="L19" s="52">
        <f>(F19/'AW2020'!F19)-1</f>
        <v>-0.10000447353212616</v>
      </c>
    </row>
    <row r="20" spans="1:12" x14ac:dyDescent="0.1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2"/>
        <v>311.8</v>
      </c>
      <c r="G20" s="8">
        <f t="shared" si="1"/>
        <v>311.8</v>
      </c>
      <c r="H20" s="26" t="s">
        <v>10</v>
      </c>
      <c r="L20" s="52">
        <f>(F20/'AW2020'!F20)-1</f>
        <v>-9.9999146495624691E-2</v>
      </c>
    </row>
    <row r="21" spans="1:12" x14ac:dyDescent="0.1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2"/>
        <v>304.25</v>
      </c>
      <c r="G21" s="8">
        <f t="shared" si="1"/>
        <v>304.25</v>
      </c>
      <c r="H21" s="32" t="s">
        <v>9</v>
      </c>
      <c r="L21" s="52">
        <f>(F21/'AW2020'!F21)-1</f>
        <v>-9.998834452466776E-2</v>
      </c>
    </row>
    <row r="22" spans="1:12" x14ac:dyDescent="0.1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2"/>
        <v>388.99</v>
      </c>
      <c r="G22" s="8">
        <f t="shared" si="1"/>
        <v>427.81375000000003</v>
      </c>
      <c r="H22" s="26" t="s">
        <v>10</v>
      </c>
      <c r="L22" s="52">
        <f>(F22/'AW2020'!F22)-1</f>
        <v>-0.10000986992950311</v>
      </c>
    </row>
    <row r="23" spans="1:12" x14ac:dyDescent="0.1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2"/>
        <v>438.33</v>
      </c>
      <c r="G23" s="8">
        <f t="shared" si="1"/>
        <v>461.62424999999996</v>
      </c>
      <c r="H23" s="32" t="s">
        <v>9</v>
      </c>
      <c r="L23" s="52">
        <f>(F23/'AW2020'!F23)-1</f>
        <v>-0.1000050524002446</v>
      </c>
    </row>
    <row r="24" spans="1:12" s="22" customFormat="1" x14ac:dyDescent="0.1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2"/>
        <v>410.03</v>
      </c>
      <c r="G24" s="46">
        <f t="shared" si="1"/>
        <v>472.14424999999994</v>
      </c>
      <c r="H24" s="26" t="s">
        <v>10</v>
      </c>
      <c r="L24" s="52">
        <f>(F24/'AW2020'!F24)-1</f>
        <v>-0.10000862452906167</v>
      </c>
    </row>
    <row r="25" spans="1:12" x14ac:dyDescent="0.1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2"/>
        <v>296.66000000000003</v>
      </c>
      <c r="G25" s="8">
        <f t="shared" si="1"/>
        <v>335.48375000000004</v>
      </c>
      <c r="H25" s="32" t="s">
        <v>9</v>
      </c>
      <c r="L25" s="52">
        <f>(F25/'AW2020'!F25)-1</f>
        <v>-9.9986555168966373E-2</v>
      </c>
    </row>
    <row r="26" spans="1:12" x14ac:dyDescent="0.1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2"/>
        <v>536.57000000000005</v>
      </c>
      <c r="G26" s="8">
        <f t="shared" si="1"/>
        <v>575.39375000000007</v>
      </c>
      <c r="H26" s="32" t="s">
        <v>9</v>
      </c>
      <c r="L26" s="52">
        <f>(F26/'AW2020'!F26)-1</f>
        <v>-9.9994440771115634E-2</v>
      </c>
    </row>
    <row r="27" spans="1:12" x14ac:dyDescent="0.1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2"/>
        <v>778.76</v>
      </c>
      <c r="G27" s="8">
        <f t="shared" si="1"/>
        <v>856.40750000000003</v>
      </c>
      <c r="H27" s="26" t="s">
        <v>10</v>
      </c>
      <c r="L27" s="52">
        <f>(F27/'AW2020'!F27)-1</f>
        <v>-0.10000268100249621</v>
      </c>
    </row>
    <row r="28" spans="1:12" x14ac:dyDescent="0.1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2"/>
        <v>574.41</v>
      </c>
      <c r="G28" s="8">
        <f t="shared" si="1"/>
        <v>613.23374999999999</v>
      </c>
      <c r="H28" s="26" t="s">
        <v>10</v>
      </c>
      <c r="L28" s="52">
        <f>(F28/'AW2020'!F28)-1</f>
        <v>-9.9997809636173107E-2</v>
      </c>
    </row>
    <row r="29" spans="1:12" x14ac:dyDescent="0.1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2"/>
        <v>559.26</v>
      </c>
      <c r="G29" s="8">
        <f t="shared" si="1"/>
        <v>598.08375000000001</v>
      </c>
      <c r="H29" s="26" t="s">
        <v>10</v>
      </c>
      <c r="L29" s="52">
        <f>(F29/'AW2020'!F29)-1</f>
        <v>-0.10000718707309331</v>
      </c>
    </row>
    <row r="30" spans="1:12" x14ac:dyDescent="0.1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2"/>
        <v>415.49</v>
      </c>
      <c r="G30" s="8">
        <f t="shared" si="1"/>
        <v>477.608</v>
      </c>
      <c r="H30" s="32" t="s">
        <v>9</v>
      </c>
      <c r="L30" s="52">
        <f>(F30/'AW2020'!F30)-1</f>
        <v>-9.9994134341343743E-2</v>
      </c>
    </row>
    <row r="31" spans="1:12" x14ac:dyDescent="0.1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2"/>
        <v>314.08</v>
      </c>
      <c r="G31" s="8">
        <f t="shared" si="1"/>
        <v>314.08</v>
      </c>
      <c r="H31" s="32" t="s">
        <v>9</v>
      </c>
      <c r="L31" s="52">
        <f>(F31/'AW2020'!F31)-1</f>
        <v>-0.10001209564536673</v>
      </c>
    </row>
    <row r="32" spans="1:12" x14ac:dyDescent="0.1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2"/>
        <v>306.49</v>
      </c>
      <c r="G32" s="8">
        <f t="shared" si="1"/>
        <v>306.49</v>
      </c>
      <c r="H32" s="26" t="s">
        <v>10</v>
      </c>
      <c r="L32" s="52">
        <f>(F32/'AW2020'!F32)-1</f>
        <v>-0.10001095193631548</v>
      </c>
    </row>
    <row r="33" spans="1:12" x14ac:dyDescent="0.1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2"/>
        <v>392.79</v>
      </c>
      <c r="G33" s="8">
        <f t="shared" si="1"/>
        <v>416.08425</v>
      </c>
      <c r="H33" s="32" t="s">
        <v>9</v>
      </c>
      <c r="L33" s="52">
        <f>(F33/'AW2020'!F33)-1</f>
        <v>-9.9998881135488715E-2</v>
      </c>
    </row>
    <row r="34" spans="1:12" x14ac:dyDescent="0.1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2"/>
        <v>306.49</v>
      </c>
      <c r="G34" s="8">
        <f t="shared" si="1"/>
        <v>306.49</v>
      </c>
      <c r="H34" s="32" t="s">
        <v>9</v>
      </c>
      <c r="L34" s="52">
        <f>(F34/'AW2020'!F34)-1</f>
        <v>-0.10001095193631548</v>
      </c>
    </row>
    <row r="35" spans="1:12" x14ac:dyDescent="0.1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2"/>
        <v>551.71</v>
      </c>
      <c r="G35" s="8">
        <f t="shared" si="1"/>
        <v>590.53375000000005</v>
      </c>
      <c r="H35" s="26" t="s">
        <v>10</v>
      </c>
      <c r="L35" s="52">
        <f>(F35/'AW2020'!F35)-1</f>
        <v>-0.10000134031186902</v>
      </c>
    </row>
    <row r="36" spans="1:12" x14ac:dyDescent="0.1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2"/>
        <v>298.94</v>
      </c>
      <c r="G36" s="8">
        <f t="shared" si="1"/>
        <v>298.94</v>
      </c>
      <c r="H36" s="26" t="s">
        <v>10</v>
      </c>
      <c r="L36" s="52">
        <f>(F36/'AW2020'!F36)-1</f>
        <v>-0.10000025653894684</v>
      </c>
    </row>
    <row r="37" spans="1:12" x14ac:dyDescent="0.1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2"/>
        <v>544.12</v>
      </c>
      <c r="G37" s="8">
        <f t="shared" si="1"/>
        <v>590.70849999999996</v>
      </c>
      <c r="H37" s="32" t="s">
        <v>9</v>
      </c>
      <c r="L37" s="52">
        <f>(F37/'AW2020'!F37)-1</f>
        <v>-0.10000054604285114</v>
      </c>
    </row>
    <row r="38" spans="1:12" x14ac:dyDescent="0.1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2"/>
        <v>790.11</v>
      </c>
      <c r="G38" s="8">
        <f t="shared" si="1"/>
        <v>836.69849999999997</v>
      </c>
      <c r="H38" s="32" t="s">
        <v>9</v>
      </c>
      <c r="L38" s="52">
        <f>(F38/'AW2020'!F38)-1</f>
        <v>-0.1000013783496756</v>
      </c>
    </row>
    <row r="39" spans="1:12" x14ac:dyDescent="0.1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2"/>
        <v>581.96</v>
      </c>
      <c r="G39" s="8">
        <f t="shared" si="1"/>
        <v>620.78375000000005</v>
      </c>
      <c r="H39" s="26" t="s">
        <v>10</v>
      </c>
      <c r="L39" s="52">
        <f>(F39/'AW2020'!F39)-1</f>
        <v>-0.10000347418792543</v>
      </c>
    </row>
    <row r="40" spans="1:12" x14ac:dyDescent="0.1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2"/>
        <v>566.85</v>
      </c>
      <c r="G40" s="8">
        <f t="shared" si="1"/>
        <v>605.67375000000004</v>
      </c>
      <c r="H40" s="26" t="s">
        <v>10</v>
      </c>
      <c r="L40" s="52">
        <f>(F40/'AW2020'!F40)-1</f>
        <v>-0.10000787119541377</v>
      </c>
    </row>
    <row r="41" spans="1:12" x14ac:dyDescent="0.1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2"/>
        <v>419.28</v>
      </c>
      <c r="G41" s="8">
        <f t="shared" si="1"/>
        <v>458.10374999999999</v>
      </c>
      <c r="H41" s="32" t="s">
        <v>9</v>
      </c>
      <c r="L41" s="52">
        <f>(F41/'AW2020'!F41)-1</f>
        <v>-0.10000544756562779</v>
      </c>
    </row>
    <row r="42" spans="1:12" x14ac:dyDescent="0.1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2"/>
        <v>316.33</v>
      </c>
      <c r="G42" s="8">
        <f t="shared" si="1"/>
        <v>355.15375</v>
      </c>
      <c r="H42" s="26" t="s">
        <v>10</v>
      </c>
      <c r="L42" s="52">
        <f>(F42/'AW2020'!F42)-1</f>
        <v>-0.10000538005701287</v>
      </c>
    </row>
    <row r="43" spans="1:12" x14ac:dyDescent="0.1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2"/>
        <v>308.77999999999997</v>
      </c>
      <c r="G43" s="8">
        <f t="shared" si="1"/>
        <v>308.77999999999997</v>
      </c>
      <c r="H43" s="32" t="s">
        <v>9</v>
      </c>
      <c r="L43" s="52">
        <f>(F43/'AW2020'!F43)-1</f>
        <v>-9.9994889126928332E-2</v>
      </c>
    </row>
    <row r="44" spans="1:12" x14ac:dyDescent="0.1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2"/>
        <v>396.55</v>
      </c>
      <c r="G44" s="8">
        <f t="shared" si="1"/>
        <v>435.37375000000003</v>
      </c>
      <c r="H44" s="26" t="s">
        <v>10</v>
      </c>
      <c r="L44" s="52">
        <f>(F44/'AW2020'!F44)-1</f>
        <v>-9.9995257460864018E-2</v>
      </c>
    </row>
    <row r="45" spans="1:12" x14ac:dyDescent="0.1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2"/>
        <v>308.77999999999997</v>
      </c>
      <c r="G45" s="8">
        <f t="shared" si="1"/>
        <v>332.07424999999995</v>
      </c>
      <c r="H45" s="32" t="s">
        <v>9</v>
      </c>
      <c r="L45" s="52">
        <f>(F45/'AW2020'!F45)-1</f>
        <v>-9.9994889126928332E-2</v>
      </c>
    </row>
    <row r="46" spans="1:12" x14ac:dyDescent="0.1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2"/>
        <v>559.26</v>
      </c>
      <c r="G46" s="8">
        <f t="shared" si="1"/>
        <v>582.55425000000002</v>
      </c>
      <c r="H46" s="32" t="s">
        <v>9</v>
      </c>
      <c r="L46" s="52">
        <f>(F46/'AW2020'!F46)-1</f>
        <v>-0.10000718707309331</v>
      </c>
    </row>
    <row r="47" spans="1:12" x14ac:dyDescent="0.1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2"/>
        <v>301.19</v>
      </c>
      <c r="G47" s="8">
        <f t="shared" si="1"/>
        <v>324.48424999999997</v>
      </c>
      <c r="H47" s="32" t="s">
        <v>9</v>
      </c>
      <c r="L47" s="52">
        <f>(F47/'AW2020'!F47)-1</f>
        <v>-9.9993291633083681E-2</v>
      </c>
    </row>
    <row r="48" spans="1:12" x14ac:dyDescent="0.1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2"/>
        <v>551.71</v>
      </c>
      <c r="G48" s="8">
        <f t="shared" si="1"/>
        <v>575.00425000000007</v>
      </c>
      <c r="H48" s="32" t="s">
        <v>9</v>
      </c>
      <c r="L48" s="52">
        <f>(F48/'AW2020'!F48)-1</f>
        <v>-0.10000134031186902</v>
      </c>
    </row>
    <row r="49" spans="1:12" x14ac:dyDescent="0.1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2"/>
        <v>801.46</v>
      </c>
      <c r="G49" s="8">
        <f t="shared" si="1"/>
        <v>840.28375000000005</v>
      </c>
      <c r="H49" s="32" t="s">
        <v>9</v>
      </c>
      <c r="L49" s="52">
        <f>(F49/'AW2020'!F49)-1</f>
        <v>-0.10000011258868247</v>
      </c>
    </row>
    <row r="50" spans="1:12" x14ac:dyDescent="0.1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2"/>
        <v>589.54999999999995</v>
      </c>
      <c r="G50" s="8">
        <f t="shared" si="1"/>
        <v>612.84424999999999</v>
      </c>
      <c r="H50" s="26" t="s">
        <v>10</v>
      </c>
      <c r="L50" s="52">
        <f>(F50/'AW2020'!F50)-1</f>
        <v>-0.10000417977493314</v>
      </c>
    </row>
    <row r="51" spans="1:12" x14ac:dyDescent="0.1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2"/>
        <v>574.41</v>
      </c>
      <c r="G51" s="8">
        <f t="shared" si="1"/>
        <v>613.23374999999999</v>
      </c>
      <c r="H51" s="26" t="s">
        <v>10</v>
      </c>
      <c r="L51" s="52">
        <f>(F51/'AW2020'!F51)-1</f>
        <v>-9.9997809636173107E-2</v>
      </c>
    </row>
    <row r="52" spans="1:12" x14ac:dyDescent="0.1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2"/>
        <v>423.04</v>
      </c>
      <c r="G52" s="8">
        <f t="shared" si="1"/>
        <v>461.86750000000001</v>
      </c>
      <c r="H52" s="32" t="s">
        <v>9</v>
      </c>
      <c r="J52" s="33"/>
      <c r="L52" s="52">
        <f>(F52/'AW2020'!F52)-1</f>
        <v>-0.10000199248661168</v>
      </c>
    </row>
    <row r="53" spans="1:12" x14ac:dyDescent="0.1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2"/>
        <v>318.62</v>
      </c>
      <c r="G53" s="8">
        <f t="shared" si="1"/>
        <v>341.91424999999998</v>
      </c>
      <c r="H53" s="32" t="s">
        <v>9</v>
      </c>
      <c r="L53" s="52">
        <f>(F53/'AW2020'!F53)-1</f>
        <v>-9.9989853182241406E-2</v>
      </c>
    </row>
    <row r="54" spans="1:12" x14ac:dyDescent="0.1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2"/>
        <v>311.06</v>
      </c>
      <c r="G54" s="8">
        <f t="shared" si="1"/>
        <v>349.88375000000002</v>
      </c>
      <c r="H54" s="32" t="s">
        <v>9</v>
      </c>
      <c r="L54" s="52">
        <f>(F54/'AW2020'!F54)-1</f>
        <v>-0.10000799532323945</v>
      </c>
    </row>
    <row r="55" spans="1:12" x14ac:dyDescent="0.1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2"/>
        <v>400.34</v>
      </c>
      <c r="G55" s="8">
        <f t="shared" si="1"/>
        <v>423.63424999999995</v>
      </c>
      <c r="H55" s="32" t="s">
        <v>9</v>
      </c>
      <c r="L55" s="52">
        <f>(F55/'AW2020'!F55)-1</f>
        <v>-0.1000070952425316</v>
      </c>
    </row>
    <row r="56" spans="1:12" x14ac:dyDescent="0.1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2"/>
        <v>453.37</v>
      </c>
      <c r="G56" s="8">
        <f t="shared" si="1"/>
        <v>492.19375000000002</v>
      </c>
      <c r="H56" s="26" t="s">
        <v>10</v>
      </c>
      <c r="L56" s="52">
        <f>(F56/'AW2020'!F56)-1</f>
        <v>-9.9992169612430293E-2</v>
      </c>
    </row>
    <row r="57" spans="1:12" x14ac:dyDescent="0.1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2"/>
        <v>424.55</v>
      </c>
      <c r="G57" s="8">
        <f t="shared" si="1"/>
        <v>447.84424999999999</v>
      </c>
      <c r="H57" s="26" t="s">
        <v>10</v>
      </c>
      <c r="L57" s="52">
        <f>(F57/'AW2020'!F57)-1</f>
        <v>-0.10000353056066191</v>
      </c>
    </row>
    <row r="58" spans="1:12" x14ac:dyDescent="0.1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2"/>
        <v>303.47000000000003</v>
      </c>
      <c r="G58" s="8">
        <f t="shared" si="1"/>
        <v>303.47000000000003</v>
      </c>
      <c r="H58" s="32" t="s">
        <v>9</v>
      </c>
      <c r="L58" s="52">
        <f>(F58/'AW2020'!F58)-1</f>
        <v>-0.10000673766925117</v>
      </c>
    </row>
    <row r="59" spans="1:12" x14ac:dyDescent="0.1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2"/>
        <v>559.26</v>
      </c>
      <c r="G59" s="8">
        <f t="shared" si="1"/>
        <v>598.08375000000001</v>
      </c>
      <c r="H59" s="26" t="s">
        <v>10</v>
      </c>
      <c r="L59" s="52">
        <f>(F59/'AW2020'!F59)-1</f>
        <v>-0.10000718707309331</v>
      </c>
    </row>
    <row r="60" spans="1:12" x14ac:dyDescent="0.1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2"/>
        <v>812.84</v>
      </c>
      <c r="G60" s="8">
        <f t="shared" si="1"/>
        <v>851.66375000000005</v>
      </c>
      <c r="H60" s="32" t="s">
        <v>9</v>
      </c>
      <c r="L60" s="52">
        <f>(F60/'AW2020'!F60)-1</f>
        <v>-0.10000646341829333</v>
      </c>
    </row>
    <row r="61" spans="1:12" x14ac:dyDescent="0.1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2"/>
        <v>597.11</v>
      </c>
      <c r="G61" s="8">
        <f t="shared" si="1"/>
        <v>635.93375000000003</v>
      </c>
      <c r="H61" s="26" t="s">
        <v>10</v>
      </c>
      <c r="L61" s="52">
        <f>(F61/'AW2020'!F61)-1</f>
        <v>-9.9994547383337573E-2</v>
      </c>
    </row>
    <row r="62" spans="1:12" x14ac:dyDescent="0.1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2"/>
        <v>581.96</v>
      </c>
      <c r="G62" s="8">
        <f t="shared" si="1"/>
        <v>620.78375000000005</v>
      </c>
      <c r="H62" s="26" t="s">
        <v>10</v>
      </c>
      <c r="L62" s="52">
        <f>(F62/'AW2020'!F62)-1</f>
        <v>-0.10000347418792543</v>
      </c>
    </row>
    <row r="63" spans="1:12" x14ac:dyDescent="0.1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2"/>
        <v>426.84</v>
      </c>
      <c r="G63" s="8">
        <f t="shared" si="1"/>
        <v>465.66374999999999</v>
      </c>
      <c r="H63" s="32" t="s">
        <v>9</v>
      </c>
      <c r="L63" s="52">
        <f>(F63/'AW2020'!F63)-1</f>
        <v>-9.9991950258747964E-2</v>
      </c>
    </row>
    <row r="64" spans="1:12" x14ac:dyDescent="0.1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2"/>
        <v>320.89999999999998</v>
      </c>
      <c r="G64" s="8">
        <f t="shared" si="1"/>
        <v>320.89999999999998</v>
      </c>
      <c r="H64" s="26" t="s">
        <v>10</v>
      </c>
      <c r="L64" s="52">
        <f>(F64/'AW2020'!F64)-1</f>
        <v>-0.10000259342082551</v>
      </c>
    </row>
    <row r="65" spans="1:12" x14ac:dyDescent="0.1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2"/>
        <v>313.31</v>
      </c>
      <c r="G65" s="8">
        <f t="shared" si="1"/>
        <v>313.31</v>
      </c>
      <c r="H65" s="26" t="s">
        <v>10</v>
      </c>
      <c r="L65" s="52">
        <f>(F65/'AW2020'!F65)-1</f>
        <v>-0.10000124438752644</v>
      </c>
    </row>
    <row r="66" spans="1:12" x14ac:dyDescent="0.1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2"/>
        <v>404.14</v>
      </c>
      <c r="G66" s="8">
        <f t="shared" si="1"/>
        <v>427.43424999999996</v>
      </c>
      <c r="H66" s="26" t="s">
        <v>10</v>
      </c>
      <c r="L66" s="52">
        <f>(F66/'AW2020'!F66)-1</f>
        <v>-9.9996441089410304E-2</v>
      </c>
    </row>
    <row r="67" spans="1:12" x14ac:dyDescent="0.1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si="2"/>
        <v>458.3</v>
      </c>
      <c r="G67" s="8">
        <f t="shared" ref="G67:G81" si="5">F67+E67</f>
        <v>458.3</v>
      </c>
      <c r="H67" s="32" t="s">
        <v>9</v>
      </c>
      <c r="L67" s="52">
        <f>(F67/'AW2020'!F67)-1</f>
        <v>-0.10000699041205929</v>
      </c>
    </row>
    <row r="68" spans="1:12" x14ac:dyDescent="0.1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ref="F68:F81" si="6">ROUND(((436270*C68/100)/12),2)</f>
        <v>429.41</v>
      </c>
      <c r="G68" s="8">
        <f t="shared" si="5"/>
        <v>468.23375000000004</v>
      </c>
      <c r="H68" s="32" t="s">
        <v>9</v>
      </c>
      <c r="L68" s="52">
        <f>(F68/'AW2020'!F68)-1</f>
        <v>-0.10001147603037441</v>
      </c>
    </row>
    <row r="69" spans="1:12" x14ac:dyDescent="0.1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6"/>
        <v>305.76</v>
      </c>
      <c r="G69" s="8">
        <f t="shared" si="5"/>
        <v>305.76</v>
      </c>
      <c r="H69" s="26" t="s">
        <v>10</v>
      </c>
      <c r="L69" s="52">
        <f>(F69/'AW2020'!F69)-1</f>
        <v>-9.9990547616454761E-2</v>
      </c>
    </row>
    <row r="70" spans="1:12" x14ac:dyDescent="0.1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6"/>
        <v>566.85</v>
      </c>
      <c r="G70" s="8">
        <f t="shared" si="5"/>
        <v>605.67375000000004</v>
      </c>
      <c r="H70" s="26" t="s">
        <v>10</v>
      </c>
      <c r="L70" s="52">
        <f>(F70/'AW2020'!F70)-1</f>
        <v>-0.10000787119541377</v>
      </c>
    </row>
    <row r="71" spans="1:12" x14ac:dyDescent="0.1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6"/>
        <v>824.19</v>
      </c>
      <c r="G71" s="8">
        <f t="shared" si="5"/>
        <v>886.30799999999999</v>
      </c>
      <c r="H71" s="26" t="s">
        <v>10</v>
      </c>
      <c r="L71" s="52">
        <f>(F71/'AW2020'!F71)-1</f>
        <v>-0.10000516255239178</v>
      </c>
    </row>
    <row r="72" spans="1:12" x14ac:dyDescent="0.1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6"/>
        <v>604.70000000000005</v>
      </c>
      <c r="G72" s="8">
        <f t="shared" si="5"/>
        <v>651.2885</v>
      </c>
      <c r="H72" s="26" t="s">
        <v>10</v>
      </c>
      <c r="L72" s="52">
        <f>(F72/'AW2020'!F72)-1</f>
        <v>-9.9995347353714847E-2</v>
      </c>
    </row>
    <row r="73" spans="1:12" x14ac:dyDescent="0.1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6"/>
        <v>589.54999999999995</v>
      </c>
      <c r="G73" s="8">
        <f t="shared" si="5"/>
        <v>612.84424999999999</v>
      </c>
      <c r="H73" s="32" t="s">
        <v>9</v>
      </c>
      <c r="L73" s="52">
        <f>(F73/'AW2020'!F73)-1</f>
        <v>-0.10000417977493314</v>
      </c>
    </row>
    <row r="74" spans="1:12" x14ac:dyDescent="0.1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6"/>
        <v>438.18</v>
      </c>
      <c r="G74" s="8">
        <f t="shared" si="5"/>
        <v>477.00375000000003</v>
      </c>
      <c r="H74" s="32" t="s">
        <v>9</v>
      </c>
      <c r="L74" s="52">
        <f>(F74/'AW2020'!F74)-1</f>
        <v>-0.10001041857714577</v>
      </c>
    </row>
    <row r="75" spans="1:12" x14ac:dyDescent="0.1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6"/>
        <v>323.14999999999998</v>
      </c>
      <c r="G75" s="8">
        <f t="shared" si="5"/>
        <v>323.14999999999998</v>
      </c>
      <c r="H75" s="26" t="s">
        <v>10</v>
      </c>
      <c r="L75" s="52">
        <f>(F75/'AW2020'!F75)-1</f>
        <v>-9.9996085588405892E-2</v>
      </c>
    </row>
    <row r="76" spans="1:12" x14ac:dyDescent="0.1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6"/>
        <v>315.58999999999997</v>
      </c>
      <c r="G76" s="8">
        <f t="shared" si="5"/>
        <v>315.58999999999997</v>
      </c>
      <c r="H76" s="26" t="s">
        <v>10</v>
      </c>
      <c r="L76" s="52">
        <f>(F76/'AW2020'!F76)-1</f>
        <v>-0.10001411636453772</v>
      </c>
    </row>
    <row r="77" spans="1:12" x14ac:dyDescent="0.1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6"/>
        <v>415.49</v>
      </c>
      <c r="G77" s="8">
        <f t="shared" si="5"/>
        <v>454.31375000000003</v>
      </c>
      <c r="H77" s="32" t="s">
        <v>9</v>
      </c>
      <c r="L77" s="52">
        <f>(F77/'AW2020'!F77)-1</f>
        <v>-9.9994134341343743E-2</v>
      </c>
    </row>
    <row r="78" spans="1:12" x14ac:dyDescent="0.1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6"/>
        <v>463.65</v>
      </c>
      <c r="G78" s="8">
        <f t="shared" si="5"/>
        <v>502.47375</v>
      </c>
      <c r="H78" s="32" t="s">
        <v>9</v>
      </c>
      <c r="L78" s="52">
        <f>(F78/'AW2020'!F78)-1</f>
        <v>-9.9992975789075511E-2</v>
      </c>
    </row>
    <row r="79" spans="1:12" x14ac:dyDescent="0.1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6"/>
        <v>434.65</v>
      </c>
      <c r="G79" s="8">
        <f t="shared" si="5"/>
        <v>434.65</v>
      </c>
      <c r="H79" s="26" t="s">
        <v>10</v>
      </c>
      <c r="L79" s="52">
        <f>(F79/'AW2020'!F79)-1</f>
        <v>-9.9995353662417297E-2</v>
      </c>
    </row>
    <row r="80" spans="1:12" x14ac:dyDescent="0.1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6"/>
        <v>308</v>
      </c>
      <c r="G80" s="8">
        <f t="shared" si="5"/>
        <v>346.82375000000002</v>
      </c>
      <c r="H80" s="26" t="s">
        <v>10</v>
      </c>
      <c r="L80" s="52">
        <f>(F80/'AW2020'!F80)-1</f>
        <v>-0.10001302806405432</v>
      </c>
    </row>
    <row r="81" spans="1:12" x14ac:dyDescent="0.1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6"/>
        <v>574.41</v>
      </c>
      <c r="G81" s="8">
        <f t="shared" si="5"/>
        <v>613.23374999999999</v>
      </c>
      <c r="H81" s="32" t="s">
        <v>9</v>
      </c>
      <c r="L81" s="52">
        <f>(F81/'AW2020'!F81)-1</f>
        <v>-9.9997809636173107E-2</v>
      </c>
    </row>
    <row r="82" spans="1:12" x14ac:dyDescent="0.15">
      <c r="A82" s="11" t="s">
        <v>11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36355.819999999992</v>
      </c>
      <c r="G82" s="8">
        <f>SUM(G3:G81)</f>
        <v>38599.832750000001</v>
      </c>
      <c r="H82" s="18">
        <f>COUNTIF(H2:H81,"EFT")</f>
        <v>35</v>
      </c>
      <c r="I82" t="s">
        <v>10</v>
      </c>
    </row>
    <row r="83" spans="1:12" x14ac:dyDescent="0.15">
      <c r="A83" s="11" t="s">
        <v>12</v>
      </c>
      <c r="B83" s="50"/>
      <c r="C83" s="12" t="s">
        <v>13</v>
      </c>
      <c r="D83" s="38">
        <f>D84/12</f>
        <v>2137.1666666666665</v>
      </c>
      <c r="E83" s="14">
        <f>E84/12</f>
        <v>2244.0250000000001</v>
      </c>
      <c r="F83" s="15">
        <f>F82*12</f>
        <v>436269.83999999991</v>
      </c>
      <c r="G83" s="8">
        <f>G82*12</f>
        <v>463197.99300000002</v>
      </c>
      <c r="H83" s="27">
        <f>COUNTIF(H2:H81,"coupon")</f>
        <v>44</v>
      </c>
      <c r="I83" t="s">
        <v>14</v>
      </c>
    </row>
    <row r="84" spans="1:12" x14ac:dyDescent="0.15">
      <c r="A84" s="6"/>
      <c r="B84" s="50"/>
      <c r="C84" s="16"/>
      <c r="D84" s="40">
        <v>25646</v>
      </c>
      <c r="E84" s="9">
        <f t="shared" si="7"/>
        <v>26928.3</v>
      </c>
      <c r="F84" s="28">
        <v>436270</v>
      </c>
      <c r="G84" s="8"/>
      <c r="H84" s="18">
        <f>SUM(H82:H83)</f>
        <v>79</v>
      </c>
    </row>
    <row r="85" spans="1:12" x14ac:dyDescent="0.15">
      <c r="A85" s="6">
        <f>COUNTA(A3:A81)</f>
        <v>79</v>
      </c>
      <c r="B85" s="48"/>
      <c r="C85" s="16"/>
      <c r="D85" s="37"/>
      <c r="E85" s="13"/>
      <c r="F85" s="13">
        <f>F84-F83</f>
        <v>0.16000000009080395</v>
      </c>
      <c r="G85" s="8"/>
      <c r="H85" s="27">
        <f>+A85</f>
        <v>79</v>
      </c>
      <c r="I85" s="22" t="s">
        <v>15</v>
      </c>
    </row>
    <row r="86" spans="1:12" x14ac:dyDescent="0.15">
      <c r="A86" s="11" t="s">
        <v>16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12" x14ac:dyDescent="0.15">
      <c r="C87" s="20"/>
    </row>
    <row r="88" spans="1:12" x14ac:dyDescent="0.15">
      <c r="C88" s="20"/>
      <c r="D88" s="42"/>
      <c r="F88" s="24" t="s">
        <v>17</v>
      </c>
      <c r="G88" s="24" t="s">
        <v>18</v>
      </c>
    </row>
    <row r="89" spans="1:12" x14ac:dyDescent="0.15">
      <c r="C89" s="25" t="s">
        <v>19</v>
      </c>
      <c r="D89" s="42"/>
      <c r="E89">
        <v>408000</v>
      </c>
      <c r="G89" s="31">
        <f>ROUND(((436270*B2/100)/12),2)</f>
        <v>484.62</v>
      </c>
      <c r="L89" s="52">
        <f>(G89/'AW2020'!G89)-1</f>
        <v>-0.10000708255538127</v>
      </c>
    </row>
    <row r="90" spans="1:12" x14ac:dyDescent="0.15">
      <c r="C90" s="25" t="s">
        <v>20</v>
      </c>
      <c r="E90">
        <v>408010</v>
      </c>
      <c r="G90" s="19">
        <f>E2</f>
        <v>38.823750000000004</v>
      </c>
    </row>
    <row r="91" spans="1:12" x14ac:dyDescent="0.15">
      <c r="C91" s="23" t="s">
        <v>19</v>
      </c>
      <c r="E91" s="47">
        <v>408020</v>
      </c>
      <c r="F91" s="31">
        <f>ROUND(((436270*B2/100)/12),2)</f>
        <v>484.62</v>
      </c>
      <c r="L91" s="52">
        <f>(F91/'AW2020'!F91)-1</f>
        <v>-0.10000708255538127</v>
      </c>
    </row>
    <row r="92" spans="1:12" x14ac:dyDescent="0.15">
      <c r="C92" s="23" t="s">
        <v>20</v>
      </c>
      <c r="E92" s="47">
        <v>408030</v>
      </c>
      <c r="F92" s="19">
        <f>E2</f>
        <v>38.823750000000004</v>
      </c>
    </row>
    <row r="93" spans="1:12" x14ac:dyDescent="0.15">
      <c r="C93" s="23"/>
    </row>
    <row r="94" spans="1:12" x14ac:dyDescent="0.15">
      <c r="C94" s="23"/>
    </row>
    <row r="95" spans="1:12" x14ac:dyDescent="0.15">
      <c r="C95" s="23"/>
    </row>
    <row r="96" spans="1:12" x14ac:dyDescent="0.15">
      <c r="C96" s="23"/>
    </row>
    <row r="97" spans="3:3" x14ac:dyDescent="0.15">
      <c r="C97" s="23"/>
    </row>
    <row r="98" spans="3:3" x14ac:dyDescent="0.15">
      <c r="C98" s="23"/>
    </row>
    <row r="99" spans="3:3" x14ac:dyDescent="0.15">
      <c r="C99" s="23"/>
    </row>
    <row r="100" spans="3:3" x14ac:dyDescent="0.15">
      <c r="C100" s="23"/>
    </row>
    <row r="101" spans="3:3" x14ac:dyDescent="0.15">
      <c r="C101" s="23"/>
    </row>
    <row r="102" spans="3:3" x14ac:dyDescent="0.15">
      <c r="C102" s="23"/>
    </row>
    <row r="103" spans="3:3" x14ac:dyDescent="0.15">
      <c r="C103" s="23"/>
    </row>
    <row r="104" spans="3:3" x14ac:dyDescent="0.15">
      <c r="C104" s="23"/>
    </row>
    <row r="105" spans="3:3" x14ac:dyDescent="0.15">
      <c r="C105" s="23"/>
    </row>
    <row r="106" spans="3:3" x14ac:dyDescent="0.15">
      <c r="C106" s="23"/>
    </row>
    <row r="107" spans="3:3" x14ac:dyDescent="0.15">
      <c r="C107" s="23"/>
    </row>
    <row r="108" spans="3:3" x14ac:dyDescent="0.15">
      <c r="C108" s="23"/>
    </row>
    <row r="109" spans="3:3" x14ac:dyDescent="0.15">
      <c r="C109" s="23"/>
    </row>
    <row r="110" spans="3:3" x14ac:dyDescent="0.15">
      <c r="C110" s="23"/>
    </row>
    <row r="111" spans="3:3" x14ac:dyDescent="0.15">
      <c r="C111" s="23"/>
    </row>
    <row r="112" spans="3:3" x14ac:dyDescent="0.15">
      <c r="C112" s="23"/>
    </row>
    <row r="113" spans="3:3" x14ac:dyDescent="0.15">
      <c r="C113" s="23"/>
    </row>
    <row r="114" spans="3:3" x14ac:dyDescent="0.15">
      <c r="C114" s="23"/>
    </row>
    <row r="115" spans="3:3" x14ac:dyDescent="0.15">
      <c r="C115" s="23"/>
    </row>
    <row r="116" spans="3:3" x14ac:dyDescent="0.15">
      <c r="C116" s="23"/>
    </row>
    <row r="117" spans="3:3" x14ac:dyDescent="0.15">
      <c r="C117" s="23"/>
    </row>
    <row r="118" spans="3:3" x14ac:dyDescent="0.15">
      <c r="C118" s="23"/>
    </row>
    <row r="119" spans="3:3" x14ac:dyDescent="0.15">
      <c r="C119" s="23"/>
    </row>
    <row r="120" spans="3:3" x14ac:dyDescent="0.15">
      <c r="C120" s="23"/>
    </row>
    <row r="121" spans="3:3" x14ac:dyDescent="0.15">
      <c r="C121" s="23"/>
    </row>
    <row r="122" spans="3:3" x14ac:dyDescent="0.15">
      <c r="C122" s="23"/>
    </row>
    <row r="123" spans="3:3" x14ac:dyDescent="0.15">
      <c r="C123" s="23"/>
    </row>
    <row r="124" spans="3:3" x14ac:dyDescent="0.15">
      <c r="C124" s="23"/>
    </row>
    <row r="125" spans="3:3" x14ac:dyDescent="0.15">
      <c r="C125" s="23"/>
    </row>
    <row r="126" spans="3:3" x14ac:dyDescent="0.15">
      <c r="C126" s="23"/>
    </row>
    <row r="127" spans="3:3" x14ac:dyDescent="0.15">
      <c r="C127" s="23"/>
    </row>
    <row r="128" spans="3:3" x14ac:dyDescent="0.15">
      <c r="C128" s="23"/>
    </row>
    <row r="129" spans="3:3" x14ac:dyDescent="0.15">
      <c r="C129" s="23"/>
    </row>
    <row r="130" spans="3:3" x14ac:dyDescent="0.15">
      <c r="C130" s="23"/>
    </row>
    <row r="131" spans="3:3" x14ac:dyDescent="0.15">
      <c r="C131" s="23"/>
    </row>
    <row r="132" spans="3:3" x14ac:dyDescent="0.15">
      <c r="C132" s="23"/>
    </row>
    <row r="133" spans="3:3" x14ac:dyDescent="0.15">
      <c r="C133" s="23"/>
    </row>
    <row r="134" spans="3:3" x14ac:dyDescent="0.15">
      <c r="C134" s="23"/>
    </row>
    <row r="135" spans="3:3" x14ac:dyDescent="0.15">
      <c r="C135" s="23"/>
    </row>
    <row r="136" spans="3:3" x14ac:dyDescent="0.15">
      <c r="C136" s="23"/>
    </row>
    <row r="137" spans="3:3" x14ac:dyDescent="0.15">
      <c r="C137" s="23"/>
    </row>
    <row r="138" spans="3:3" x14ac:dyDescent="0.15">
      <c r="C138" s="23"/>
    </row>
    <row r="139" spans="3:3" x14ac:dyDescent="0.15">
      <c r="C139" s="23"/>
    </row>
    <row r="140" spans="3:3" x14ac:dyDescent="0.15">
      <c r="C140" s="23"/>
    </row>
    <row r="141" spans="3:3" x14ac:dyDescent="0.15">
      <c r="C141" s="23"/>
    </row>
    <row r="142" spans="3:3" x14ac:dyDescent="0.15">
      <c r="C142" s="23"/>
    </row>
    <row r="143" spans="3:3" x14ac:dyDescent="0.15">
      <c r="C143" s="23"/>
    </row>
    <row r="144" spans="3:3" x14ac:dyDescent="0.15">
      <c r="C144" s="23"/>
    </row>
    <row r="145" spans="3:3" x14ac:dyDescent="0.15">
      <c r="C145" s="23"/>
    </row>
    <row r="146" spans="3:3" x14ac:dyDescent="0.15">
      <c r="C146" s="23"/>
    </row>
    <row r="147" spans="3:3" x14ac:dyDescent="0.15">
      <c r="C147" s="23"/>
    </row>
    <row r="148" spans="3:3" x14ac:dyDescent="0.15">
      <c r="C148" s="23"/>
    </row>
    <row r="149" spans="3:3" x14ac:dyDescent="0.15">
      <c r="C149" s="23"/>
    </row>
    <row r="150" spans="3:3" x14ac:dyDescent="0.15">
      <c r="C150" s="23"/>
    </row>
    <row r="151" spans="3:3" x14ac:dyDescent="0.15">
      <c r="C151" s="23"/>
    </row>
    <row r="152" spans="3:3" x14ac:dyDescent="0.15">
      <c r="C152" s="23"/>
    </row>
    <row r="153" spans="3:3" x14ac:dyDescent="0.15">
      <c r="C153" s="23"/>
    </row>
    <row r="154" spans="3:3" x14ac:dyDescent="0.15">
      <c r="C154" s="23"/>
    </row>
    <row r="155" spans="3:3" x14ac:dyDescent="0.15">
      <c r="C155" s="23"/>
    </row>
    <row r="156" spans="3:3" x14ac:dyDescent="0.15">
      <c r="C156" s="23"/>
    </row>
    <row r="157" spans="3:3" x14ac:dyDescent="0.15">
      <c r="C157" s="23"/>
    </row>
    <row r="158" spans="3:3" x14ac:dyDescent="0.15">
      <c r="C158" s="23"/>
    </row>
    <row r="159" spans="3:3" x14ac:dyDescent="0.15">
      <c r="C159" s="23"/>
    </row>
    <row r="160" spans="3:3" x14ac:dyDescent="0.15">
      <c r="C160" s="23"/>
    </row>
    <row r="161" spans="3:3" x14ac:dyDescent="0.15">
      <c r="C161" s="23"/>
    </row>
    <row r="162" spans="3:3" x14ac:dyDescent="0.15">
      <c r="C162" s="23"/>
    </row>
    <row r="163" spans="3:3" x14ac:dyDescent="0.15">
      <c r="C163" s="23"/>
    </row>
    <row r="164" spans="3:3" x14ac:dyDescent="0.15">
      <c r="C164" s="23"/>
    </row>
    <row r="165" spans="3:3" x14ac:dyDescent="0.15">
      <c r="C165" s="23"/>
    </row>
    <row r="166" spans="3:3" x14ac:dyDescent="0.15">
      <c r="C166" s="23"/>
    </row>
    <row r="167" spans="3:3" x14ac:dyDescent="0.15">
      <c r="C167" s="23"/>
    </row>
    <row r="168" spans="3:3" x14ac:dyDescent="0.15">
      <c r="C168" s="23"/>
    </row>
    <row r="169" spans="3:3" x14ac:dyDescent="0.15">
      <c r="C169" s="23"/>
    </row>
    <row r="170" spans="3:3" x14ac:dyDescent="0.15">
      <c r="C170" s="23"/>
    </row>
    <row r="171" spans="3:3" x14ac:dyDescent="0.15">
      <c r="C171" s="23"/>
    </row>
    <row r="172" spans="3:3" x14ac:dyDescent="0.15">
      <c r="C172" s="23"/>
    </row>
    <row r="173" spans="3:3" x14ac:dyDescent="0.15">
      <c r="C173" s="23"/>
    </row>
    <row r="174" spans="3:3" x14ac:dyDescent="0.15">
      <c r="C174" s="23"/>
    </row>
    <row r="175" spans="3:3" x14ac:dyDescent="0.15">
      <c r="C175" s="23"/>
    </row>
    <row r="176" spans="3:3" x14ac:dyDescent="0.15">
      <c r="C176" s="23"/>
    </row>
    <row r="177" spans="3:3" x14ac:dyDescent="0.15">
      <c r="C177" s="23"/>
    </row>
    <row r="178" spans="3:3" x14ac:dyDescent="0.15">
      <c r="C178" s="23"/>
    </row>
    <row r="179" spans="3:3" x14ac:dyDescent="0.15">
      <c r="C179" s="23"/>
    </row>
    <row r="180" spans="3:3" x14ac:dyDescent="0.15">
      <c r="C180" s="23"/>
    </row>
    <row r="181" spans="3:3" x14ac:dyDescent="0.15">
      <c r="C181" s="23"/>
    </row>
    <row r="182" spans="3:3" x14ac:dyDescent="0.15">
      <c r="C182" s="23"/>
    </row>
    <row r="183" spans="3:3" x14ac:dyDescent="0.15">
      <c r="C183" s="23"/>
    </row>
    <row r="184" spans="3:3" x14ac:dyDescent="0.15">
      <c r="C184" s="23"/>
    </row>
    <row r="185" spans="3:3" x14ac:dyDescent="0.15">
      <c r="C185" s="23"/>
    </row>
    <row r="186" spans="3:3" x14ac:dyDescent="0.15">
      <c r="C186" s="23"/>
    </row>
    <row r="187" spans="3:3" x14ac:dyDescent="0.15">
      <c r="C187" s="23"/>
    </row>
    <row r="188" spans="3:3" x14ac:dyDescent="0.15">
      <c r="C188" s="23"/>
    </row>
    <row r="189" spans="3:3" x14ac:dyDescent="0.15">
      <c r="C189" s="23"/>
    </row>
    <row r="190" spans="3:3" x14ac:dyDescent="0.15">
      <c r="C190" s="23"/>
    </row>
    <row r="191" spans="3:3" x14ac:dyDescent="0.15">
      <c r="C191" s="23"/>
    </row>
    <row r="192" spans="3:3" x14ac:dyDescent="0.15">
      <c r="C192" s="23"/>
    </row>
    <row r="193" spans="3:3" x14ac:dyDescent="0.15">
      <c r="C193" s="23"/>
    </row>
    <row r="194" spans="3:3" x14ac:dyDescent="0.15">
      <c r="C194" s="23"/>
    </row>
    <row r="195" spans="3:3" x14ac:dyDescent="0.15">
      <c r="C195" s="23"/>
    </row>
    <row r="196" spans="3:3" x14ac:dyDescent="0.15">
      <c r="C196" s="23"/>
    </row>
    <row r="197" spans="3:3" x14ac:dyDescent="0.15">
      <c r="C197" s="23"/>
    </row>
    <row r="198" spans="3:3" x14ac:dyDescent="0.15">
      <c r="C198" s="23"/>
    </row>
    <row r="199" spans="3:3" x14ac:dyDescent="0.15">
      <c r="C199" s="23"/>
    </row>
    <row r="200" spans="3:3" x14ac:dyDescent="0.15">
      <c r="C200" s="23"/>
    </row>
    <row r="201" spans="3:3" x14ac:dyDescent="0.15">
      <c r="C201" s="23"/>
    </row>
    <row r="202" spans="3:3" x14ac:dyDescent="0.15">
      <c r="C202" s="23"/>
    </row>
    <row r="203" spans="3:3" x14ac:dyDescent="0.15">
      <c r="C203" s="23"/>
    </row>
    <row r="204" spans="3:3" x14ac:dyDescent="0.15">
      <c r="C204" s="23"/>
    </row>
    <row r="205" spans="3:3" x14ac:dyDescent="0.15">
      <c r="C205" s="23"/>
    </row>
    <row r="206" spans="3:3" x14ac:dyDescent="0.15">
      <c r="C206" s="23"/>
    </row>
    <row r="207" spans="3:3" x14ac:dyDescent="0.15">
      <c r="C207" s="23"/>
    </row>
    <row r="208" spans="3:3" x14ac:dyDescent="0.15">
      <c r="C208" s="23"/>
    </row>
    <row r="209" spans="3:3" x14ac:dyDescent="0.15">
      <c r="C209" s="23"/>
    </row>
    <row r="210" spans="3:3" x14ac:dyDescent="0.15">
      <c r="C210" s="23"/>
    </row>
    <row r="211" spans="3:3" x14ac:dyDescent="0.15">
      <c r="C211" s="23"/>
    </row>
    <row r="212" spans="3:3" x14ac:dyDescent="0.15">
      <c r="C212" s="23"/>
    </row>
    <row r="213" spans="3:3" x14ac:dyDescent="0.15">
      <c r="C213" s="23"/>
    </row>
    <row r="214" spans="3:3" x14ac:dyDescent="0.15">
      <c r="C214" s="23"/>
    </row>
    <row r="215" spans="3:3" x14ac:dyDescent="0.15">
      <c r="C215" s="23"/>
    </row>
    <row r="216" spans="3:3" x14ac:dyDescent="0.15">
      <c r="C216" s="23"/>
    </row>
    <row r="217" spans="3:3" x14ac:dyDescent="0.15">
      <c r="C217" s="23"/>
    </row>
    <row r="218" spans="3:3" x14ac:dyDescent="0.15">
      <c r="C218" s="23"/>
    </row>
    <row r="219" spans="3:3" x14ac:dyDescent="0.15">
      <c r="C219" s="23"/>
    </row>
    <row r="220" spans="3:3" x14ac:dyDescent="0.15">
      <c r="C220" s="23"/>
    </row>
    <row r="221" spans="3:3" x14ac:dyDescent="0.15">
      <c r="C221" s="23"/>
    </row>
    <row r="222" spans="3:3" x14ac:dyDescent="0.15">
      <c r="C222" s="23"/>
    </row>
    <row r="223" spans="3:3" x14ac:dyDescent="0.15">
      <c r="C223" s="23"/>
    </row>
    <row r="224" spans="3:3" x14ac:dyDescent="0.15">
      <c r="C224" s="23"/>
    </row>
    <row r="225" spans="3:3" x14ac:dyDescent="0.15">
      <c r="C225" s="23"/>
    </row>
    <row r="226" spans="3:3" x14ac:dyDescent="0.15">
      <c r="C226" s="23"/>
    </row>
    <row r="227" spans="3:3" x14ac:dyDescent="0.15">
      <c r="C227" s="23"/>
    </row>
    <row r="228" spans="3:3" x14ac:dyDescent="0.15">
      <c r="C228" s="23"/>
    </row>
    <row r="229" spans="3:3" x14ac:dyDescent="0.15">
      <c r="C229" s="23"/>
    </row>
    <row r="230" spans="3:3" x14ac:dyDescent="0.15">
      <c r="C230" s="23"/>
    </row>
    <row r="231" spans="3:3" x14ac:dyDescent="0.15">
      <c r="C231" s="23"/>
    </row>
    <row r="232" spans="3:3" x14ac:dyDescent="0.15">
      <c r="C232" s="23"/>
    </row>
    <row r="233" spans="3:3" x14ac:dyDescent="0.15">
      <c r="C233" s="23"/>
    </row>
    <row r="234" spans="3:3" x14ac:dyDescent="0.15">
      <c r="C234" s="23"/>
    </row>
    <row r="235" spans="3:3" x14ac:dyDescent="0.15">
      <c r="C235" s="23"/>
    </row>
    <row r="236" spans="3:3" x14ac:dyDescent="0.15">
      <c r="C236" s="23"/>
    </row>
    <row r="237" spans="3:3" x14ac:dyDescent="0.15">
      <c r="C237" s="23"/>
    </row>
    <row r="238" spans="3:3" x14ac:dyDescent="0.15">
      <c r="C238" s="23"/>
    </row>
    <row r="239" spans="3:3" x14ac:dyDescent="0.15">
      <c r="C239" s="23"/>
    </row>
    <row r="240" spans="3:3" x14ac:dyDescent="0.15">
      <c r="C240" s="23"/>
    </row>
    <row r="241" spans="3:3" x14ac:dyDescent="0.15">
      <c r="C241" s="23"/>
    </row>
    <row r="242" spans="3:3" x14ac:dyDescent="0.15">
      <c r="C242" s="23"/>
    </row>
    <row r="243" spans="3:3" x14ac:dyDescent="0.15">
      <c r="C243" s="23"/>
    </row>
    <row r="244" spans="3:3" x14ac:dyDescent="0.15">
      <c r="C244" s="23"/>
    </row>
    <row r="245" spans="3:3" x14ac:dyDescent="0.15">
      <c r="C245" s="23"/>
    </row>
    <row r="246" spans="3:3" x14ac:dyDescent="0.15">
      <c r="C246" s="23"/>
    </row>
    <row r="247" spans="3:3" x14ac:dyDescent="0.15">
      <c r="C247" s="23"/>
    </row>
    <row r="248" spans="3:3" x14ac:dyDescent="0.15">
      <c r="C248" s="23"/>
    </row>
    <row r="249" spans="3:3" x14ac:dyDescent="0.15">
      <c r="C249" s="23"/>
    </row>
    <row r="250" spans="3:3" x14ac:dyDescent="0.15">
      <c r="C250" s="23"/>
    </row>
    <row r="251" spans="3:3" x14ac:dyDescent="0.15">
      <c r="C251" s="23"/>
    </row>
    <row r="252" spans="3:3" x14ac:dyDescent="0.15">
      <c r="C252" s="23"/>
    </row>
    <row r="253" spans="3:3" x14ac:dyDescent="0.15">
      <c r="C253" s="23"/>
    </row>
    <row r="254" spans="3:3" x14ac:dyDescent="0.15">
      <c r="C254" s="23"/>
    </row>
    <row r="255" spans="3:3" x14ac:dyDescent="0.15">
      <c r="C255" s="23"/>
    </row>
    <row r="256" spans="3:3" x14ac:dyDescent="0.15">
      <c r="C256" s="23"/>
    </row>
    <row r="257" spans="3:3" x14ac:dyDescent="0.15">
      <c r="C257" s="23"/>
    </row>
    <row r="258" spans="3:3" x14ac:dyDescent="0.15">
      <c r="C258" s="23"/>
    </row>
    <row r="259" spans="3:3" x14ac:dyDescent="0.15">
      <c r="C259" s="23"/>
    </row>
    <row r="260" spans="3:3" x14ac:dyDescent="0.15">
      <c r="C260" s="23"/>
    </row>
    <row r="261" spans="3:3" x14ac:dyDescent="0.15">
      <c r="C261" s="23"/>
    </row>
    <row r="262" spans="3:3" x14ac:dyDescent="0.15">
      <c r="C262" s="23"/>
    </row>
    <row r="263" spans="3:3" x14ac:dyDescent="0.15">
      <c r="C263" s="23"/>
    </row>
    <row r="264" spans="3:3" x14ac:dyDescent="0.15">
      <c r="C264" s="23"/>
    </row>
    <row r="265" spans="3:3" x14ac:dyDescent="0.15">
      <c r="C265" s="23"/>
    </row>
    <row r="266" spans="3:3" x14ac:dyDescent="0.15">
      <c r="C266" s="23"/>
    </row>
    <row r="267" spans="3:3" x14ac:dyDescent="0.15">
      <c r="C267" s="23"/>
    </row>
    <row r="268" spans="3:3" x14ac:dyDescent="0.15">
      <c r="C268" s="23"/>
    </row>
    <row r="269" spans="3:3" x14ac:dyDescent="0.15">
      <c r="C269" s="23"/>
    </row>
    <row r="270" spans="3:3" x14ac:dyDescent="0.15">
      <c r="C270" s="23"/>
    </row>
    <row r="271" spans="3:3" x14ac:dyDescent="0.15">
      <c r="C271" s="23"/>
    </row>
    <row r="272" spans="3:3" x14ac:dyDescent="0.15">
      <c r="C272" s="23"/>
    </row>
    <row r="273" spans="3:3" x14ac:dyDescent="0.15">
      <c r="C273" s="23"/>
    </row>
    <row r="274" spans="3:3" x14ac:dyDescent="0.15">
      <c r="C274" s="23"/>
    </row>
    <row r="275" spans="3:3" x14ac:dyDescent="0.15">
      <c r="C275" s="23"/>
    </row>
    <row r="276" spans="3:3" x14ac:dyDescent="0.15">
      <c r="C276" s="23"/>
    </row>
    <row r="277" spans="3:3" x14ac:dyDescent="0.15">
      <c r="C277" s="23"/>
    </row>
    <row r="278" spans="3:3" x14ac:dyDescent="0.15">
      <c r="C278" s="23"/>
    </row>
    <row r="279" spans="3:3" x14ac:dyDescent="0.15">
      <c r="C279" s="23"/>
    </row>
    <row r="280" spans="3:3" x14ac:dyDescent="0.15">
      <c r="C280" s="23"/>
    </row>
    <row r="281" spans="3:3" x14ac:dyDescent="0.15">
      <c r="C281" s="23"/>
    </row>
    <row r="282" spans="3:3" x14ac:dyDescent="0.15">
      <c r="C282" s="23"/>
    </row>
    <row r="283" spans="3:3" x14ac:dyDescent="0.15">
      <c r="C283" s="23"/>
    </row>
    <row r="284" spans="3:3" x14ac:dyDescent="0.15">
      <c r="C284" s="23"/>
    </row>
    <row r="285" spans="3:3" x14ac:dyDescent="0.15">
      <c r="C285" s="23"/>
    </row>
    <row r="286" spans="3:3" x14ac:dyDescent="0.15">
      <c r="C286" s="23"/>
    </row>
    <row r="287" spans="3:3" x14ac:dyDescent="0.15">
      <c r="C287" s="23"/>
    </row>
    <row r="288" spans="3:3" x14ac:dyDescent="0.15">
      <c r="C288" s="23"/>
    </row>
    <row r="289" spans="3:3" x14ac:dyDescent="0.15">
      <c r="C289" s="23"/>
    </row>
    <row r="290" spans="3:3" x14ac:dyDescent="0.15">
      <c r="C290" s="23"/>
    </row>
    <row r="291" spans="3:3" x14ac:dyDescent="0.15">
      <c r="C291" s="23"/>
    </row>
    <row r="292" spans="3:3" x14ac:dyDescent="0.15">
      <c r="C292" s="23"/>
    </row>
    <row r="293" spans="3:3" x14ac:dyDescent="0.15">
      <c r="C293" s="23"/>
    </row>
    <row r="294" spans="3:3" x14ac:dyDescent="0.15">
      <c r="C294" s="23"/>
    </row>
    <row r="295" spans="3:3" x14ac:dyDescent="0.15">
      <c r="C295" s="23"/>
    </row>
    <row r="296" spans="3:3" x14ac:dyDescent="0.15">
      <c r="C296" s="23"/>
    </row>
    <row r="297" spans="3:3" x14ac:dyDescent="0.15">
      <c r="C297" s="23"/>
    </row>
    <row r="298" spans="3:3" x14ac:dyDescent="0.15">
      <c r="C298" s="23"/>
    </row>
    <row r="299" spans="3:3" x14ac:dyDescent="0.15">
      <c r="C299" s="23"/>
    </row>
    <row r="300" spans="3:3" x14ac:dyDescent="0.15">
      <c r="C300" s="23"/>
    </row>
    <row r="301" spans="3:3" x14ac:dyDescent="0.15">
      <c r="C301" s="23"/>
    </row>
    <row r="302" spans="3:3" x14ac:dyDescent="0.15">
      <c r="C302" s="23"/>
    </row>
    <row r="303" spans="3:3" x14ac:dyDescent="0.15">
      <c r="C303" s="23"/>
    </row>
    <row r="304" spans="3:3" x14ac:dyDescent="0.15">
      <c r="C304" s="23"/>
    </row>
    <row r="305" spans="3:3" x14ac:dyDescent="0.15">
      <c r="C305" s="23"/>
    </row>
    <row r="306" spans="3:3" x14ac:dyDescent="0.15">
      <c r="C306" s="23"/>
    </row>
    <row r="307" spans="3:3" x14ac:dyDescent="0.15">
      <c r="C307" s="23"/>
    </row>
    <row r="308" spans="3:3" x14ac:dyDescent="0.15">
      <c r="C308" s="23"/>
    </row>
    <row r="309" spans="3:3" x14ac:dyDescent="0.15">
      <c r="C309" s="23"/>
    </row>
    <row r="310" spans="3:3" x14ac:dyDescent="0.15">
      <c r="C310" s="23"/>
    </row>
    <row r="311" spans="3:3" x14ac:dyDescent="0.15">
      <c r="C311" s="23"/>
    </row>
    <row r="312" spans="3:3" x14ac:dyDescent="0.15">
      <c r="C312" s="23"/>
    </row>
    <row r="313" spans="3:3" x14ac:dyDescent="0.15">
      <c r="C313" s="23"/>
    </row>
    <row r="314" spans="3:3" x14ac:dyDescent="0.15">
      <c r="C314" s="23"/>
    </row>
    <row r="315" spans="3:3" x14ac:dyDescent="0.15">
      <c r="C315" s="23"/>
    </row>
    <row r="316" spans="3:3" x14ac:dyDescent="0.15">
      <c r="C316" s="23"/>
    </row>
    <row r="317" spans="3:3" x14ac:dyDescent="0.15">
      <c r="C317" s="23"/>
    </row>
    <row r="318" spans="3:3" x14ac:dyDescent="0.15">
      <c r="C318" s="23"/>
    </row>
    <row r="319" spans="3:3" x14ac:dyDescent="0.15">
      <c r="C319" s="23"/>
    </row>
    <row r="320" spans="3:3" x14ac:dyDescent="0.15">
      <c r="C320" s="23"/>
    </row>
    <row r="321" spans="3:3" x14ac:dyDescent="0.15">
      <c r="C321" s="23"/>
    </row>
    <row r="322" spans="3:3" x14ac:dyDescent="0.15">
      <c r="C322" s="23"/>
    </row>
    <row r="323" spans="3:3" x14ac:dyDescent="0.15">
      <c r="C323" s="23"/>
    </row>
    <row r="324" spans="3:3" x14ac:dyDescent="0.15">
      <c r="C324" s="23"/>
    </row>
    <row r="325" spans="3:3" x14ac:dyDescent="0.15">
      <c r="C325" s="23"/>
    </row>
    <row r="326" spans="3:3" x14ac:dyDescent="0.15">
      <c r="C326" s="23"/>
    </row>
    <row r="327" spans="3:3" x14ac:dyDescent="0.15">
      <c r="C327" s="23"/>
    </row>
    <row r="328" spans="3:3" x14ac:dyDescent="0.15">
      <c r="C328" s="23"/>
    </row>
    <row r="329" spans="3:3" x14ac:dyDescent="0.15">
      <c r="C329" s="23"/>
    </row>
    <row r="330" spans="3:3" x14ac:dyDescent="0.15">
      <c r="C330" s="23"/>
    </row>
    <row r="331" spans="3:3" x14ac:dyDescent="0.15">
      <c r="C331" s="23"/>
    </row>
    <row r="332" spans="3:3" x14ac:dyDescent="0.15">
      <c r="C332" s="23"/>
    </row>
    <row r="333" spans="3:3" x14ac:dyDescent="0.15">
      <c r="C333" s="23"/>
    </row>
    <row r="334" spans="3:3" x14ac:dyDescent="0.15">
      <c r="C334" s="23"/>
    </row>
    <row r="335" spans="3:3" x14ac:dyDescent="0.15">
      <c r="C335" s="23"/>
    </row>
    <row r="336" spans="3:3" x14ac:dyDescent="0.15">
      <c r="C336" s="23"/>
    </row>
    <row r="337" spans="3:3" x14ac:dyDescent="0.15">
      <c r="C337" s="23"/>
    </row>
    <row r="338" spans="3:3" x14ac:dyDescent="0.15">
      <c r="C338" s="23"/>
    </row>
    <row r="339" spans="3:3" x14ac:dyDescent="0.15">
      <c r="C339" s="23"/>
    </row>
    <row r="340" spans="3:3" x14ac:dyDescent="0.15">
      <c r="C340" s="23"/>
    </row>
    <row r="341" spans="3:3" x14ac:dyDescent="0.15">
      <c r="C341" s="23"/>
    </row>
    <row r="342" spans="3:3" x14ac:dyDescent="0.15">
      <c r="C342" s="23"/>
    </row>
    <row r="343" spans="3:3" x14ac:dyDescent="0.15">
      <c r="C343" s="23"/>
    </row>
    <row r="344" spans="3:3" x14ac:dyDescent="0.15">
      <c r="C344" s="23"/>
    </row>
    <row r="345" spans="3:3" x14ac:dyDescent="0.15">
      <c r="C345" s="23"/>
    </row>
    <row r="346" spans="3:3" x14ac:dyDescent="0.15">
      <c r="C346" s="23"/>
    </row>
    <row r="347" spans="3:3" x14ac:dyDescent="0.15">
      <c r="C347" s="23"/>
    </row>
    <row r="348" spans="3:3" x14ac:dyDescent="0.15">
      <c r="C348" s="23"/>
    </row>
    <row r="349" spans="3:3" x14ac:dyDescent="0.15">
      <c r="C349" s="23"/>
    </row>
    <row r="350" spans="3:3" x14ac:dyDescent="0.15">
      <c r="C350" s="23"/>
    </row>
    <row r="351" spans="3:3" x14ac:dyDescent="0.15">
      <c r="C351" s="23"/>
    </row>
    <row r="352" spans="3:3" x14ac:dyDescent="0.15">
      <c r="C352" s="23"/>
    </row>
    <row r="353" spans="3:3" x14ac:dyDescent="0.15">
      <c r="C353" s="23"/>
    </row>
    <row r="354" spans="3:3" x14ac:dyDescent="0.15">
      <c r="C354" s="23"/>
    </row>
    <row r="355" spans="3:3" x14ac:dyDescent="0.15">
      <c r="C355" s="23"/>
    </row>
    <row r="356" spans="3:3" x14ac:dyDescent="0.15">
      <c r="C356" s="23"/>
    </row>
    <row r="357" spans="3:3" x14ac:dyDescent="0.15">
      <c r="C357" s="23"/>
    </row>
    <row r="358" spans="3:3" x14ac:dyDescent="0.15">
      <c r="C358" s="23"/>
    </row>
    <row r="359" spans="3:3" x14ac:dyDescent="0.15">
      <c r="C359" s="23"/>
    </row>
    <row r="360" spans="3:3" x14ac:dyDescent="0.15">
      <c r="C360" s="23"/>
    </row>
    <row r="361" spans="3:3" x14ac:dyDescent="0.15">
      <c r="C361" s="23"/>
    </row>
    <row r="362" spans="3:3" x14ac:dyDescent="0.15">
      <c r="C362" s="23"/>
    </row>
    <row r="363" spans="3:3" x14ac:dyDescent="0.15">
      <c r="C363" s="23"/>
    </row>
    <row r="364" spans="3:3" x14ac:dyDescent="0.15">
      <c r="C364" s="23"/>
    </row>
    <row r="365" spans="3:3" x14ac:dyDescent="0.15">
      <c r="C365" s="23"/>
    </row>
    <row r="366" spans="3:3" x14ac:dyDescent="0.15">
      <c r="C366" s="23"/>
    </row>
    <row r="367" spans="3:3" x14ac:dyDescent="0.15">
      <c r="C367" s="23"/>
    </row>
    <row r="368" spans="3:3" x14ac:dyDescent="0.15">
      <c r="C368" s="23"/>
    </row>
    <row r="369" spans="3:3" x14ac:dyDescent="0.15">
      <c r="C369" s="23"/>
    </row>
    <row r="370" spans="3:3" x14ac:dyDescent="0.15">
      <c r="C370" s="23"/>
    </row>
    <row r="371" spans="3:3" x14ac:dyDescent="0.15">
      <c r="C371" s="23"/>
    </row>
    <row r="372" spans="3:3" x14ac:dyDescent="0.15">
      <c r="C372" s="23"/>
    </row>
    <row r="373" spans="3:3" x14ac:dyDescent="0.15">
      <c r="C373" s="23"/>
    </row>
    <row r="374" spans="3:3" x14ac:dyDescent="0.15">
      <c r="C374" s="23"/>
    </row>
    <row r="375" spans="3:3" x14ac:dyDescent="0.15">
      <c r="C375" s="23"/>
    </row>
    <row r="376" spans="3:3" x14ac:dyDescent="0.15">
      <c r="C376" s="23"/>
    </row>
    <row r="377" spans="3:3" x14ac:dyDescent="0.15">
      <c r="C377" s="23"/>
    </row>
    <row r="378" spans="3:3" x14ac:dyDescent="0.15">
      <c r="C378" s="23"/>
    </row>
    <row r="379" spans="3:3" x14ac:dyDescent="0.15">
      <c r="C379" s="23"/>
    </row>
    <row r="380" spans="3:3" x14ac:dyDescent="0.15">
      <c r="C380" s="23"/>
    </row>
    <row r="381" spans="3:3" x14ac:dyDescent="0.15">
      <c r="C381" s="23"/>
    </row>
    <row r="382" spans="3:3" x14ac:dyDescent="0.15">
      <c r="C382" s="23"/>
    </row>
    <row r="383" spans="3:3" x14ac:dyDescent="0.15">
      <c r="C383" s="23"/>
    </row>
    <row r="384" spans="3:3" x14ac:dyDescent="0.15">
      <c r="C384" s="23"/>
    </row>
    <row r="385" spans="3:3" x14ac:dyDescent="0.15">
      <c r="C385" s="23"/>
    </row>
    <row r="386" spans="3:3" x14ac:dyDescent="0.15">
      <c r="C386" s="23"/>
    </row>
    <row r="387" spans="3:3" x14ac:dyDescent="0.15">
      <c r="C387" s="23"/>
    </row>
    <row r="388" spans="3:3" x14ac:dyDescent="0.15">
      <c r="C388" s="23"/>
    </row>
    <row r="389" spans="3:3" x14ac:dyDescent="0.15">
      <c r="C389" s="23"/>
    </row>
    <row r="390" spans="3:3" x14ac:dyDescent="0.15">
      <c r="C390" s="23"/>
    </row>
    <row r="391" spans="3:3" x14ac:dyDescent="0.15">
      <c r="C391" s="23"/>
    </row>
    <row r="392" spans="3:3" x14ac:dyDescent="0.15">
      <c r="C392" s="23"/>
    </row>
    <row r="393" spans="3:3" x14ac:dyDescent="0.15">
      <c r="C393" s="23"/>
    </row>
    <row r="394" spans="3:3" x14ac:dyDescent="0.15">
      <c r="C394" s="23"/>
    </row>
    <row r="395" spans="3:3" x14ac:dyDescent="0.15">
      <c r="C395" s="23"/>
    </row>
    <row r="396" spans="3:3" x14ac:dyDescent="0.15">
      <c r="C396" s="23"/>
    </row>
    <row r="397" spans="3:3" x14ac:dyDescent="0.15">
      <c r="C397" s="23"/>
    </row>
    <row r="398" spans="3:3" x14ac:dyDescent="0.15">
      <c r="C398" s="23"/>
    </row>
    <row r="399" spans="3:3" x14ac:dyDescent="0.15">
      <c r="C399" s="23"/>
    </row>
    <row r="400" spans="3:3" x14ac:dyDescent="0.15">
      <c r="C400" s="23"/>
    </row>
    <row r="401" spans="3:3" x14ac:dyDescent="0.15">
      <c r="C401" s="23"/>
    </row>
    <row r="402" spans="3:3" x14ac:dyDescent="0.15">
      <c r="C402" s="23"/>
    </row>
    <row r="403" spans="3:3" x14ac:dyDescent="0.15">
      <c r="C403" s="23"/>
    </row>
    <row r="404" spans="3:3" x14ac:dyDescent="0.15">
      <c r="C404" s="23"/>
    </row>
    <row r="405" spans="3:3" x14ac:dyDescent="0.15">
      <c r="C405" s="23"/>
    </row>
    <row r="406" spans="3:3" x14ac:dyDescent="0.15">
      <c r="C406" s="23"/>
    </row>
    <row r="407" spans="3:3" x14ac:dyDescent="0.15">
      <c r="C407" s="23"/>
    </row>
    <row r="408" spans="3:3" x14ac:dyDescent="0.15">
      <c r="C408" s="23"/>
    </row>
    <row r="409" spans="3:3" x14ac:dyDescent="0.15">
      <c r="C409" s="23"/>
    </row>
    <row r="410" spans="3:3" x14ac:dyDescent="0.15">
      <c r="C410" s="23"/>
    </row>
    <row r="411" spans="3:3" x14ac:dyDescent="0.15">
      <c r="C411" s="23"/>
    </row>
    <row r="412" spans="3:3" x14ac:dyDescent="0.15">
      <c r="C412" s="23"/>
    </row>
    <row r="413" spans="3:3" x14ac:dyDescent="0.15">
      <c r="C413" s="23"/>
    </row>
    <row r="414" spans="3:3" x14ac:dyDescent="0.15">
      <c r="C414" s="23"/>
    </row>
    <row r="415" spans="3:3" x14ac:dyDescent="0.15">
      <c r="C415" s="23"/>
    </row>
    <row r="416" spans="3:3" x14ac:dyDescent="0.15">
      <c r="C416" s="23"/>
    </row>
    <row r="417" spans="3:3" x14ac:dyDescent="0.15">
      <c r="C417" s="23"/>
    </row>
    <row r="418" spans="3:3" x14ac:dyDescent="0.15">
      <c r="C418" s="23"/>
    </row>
    <row r="419" spans="3:3" x14ac:dyDescent="0.15">
      <c r="C419" s="23"/>
    </row>
    <row r="420" spans="3:3" x14ac:dyDescent="0.15">
      <c r="C420" s="23"/>
    </row>
    <row r="421" spans="3:3" x14ac:dyDescent="0.15">
      <c r="C421" s="23"/>
    </row>
    <row r="422" spans="3:3" x14ac:dyDescent="0.15">
      <c r="C422" s="23"/>
    </row>
    <row r="423" spans="3:3" x14ac:dyDescent="0.15">
      <c r="C423" s="23"/>
    </row>
    <row r="424" spans="3:3" x14ac:dyDescent="0.15">
      <c r="C424" s="23"/>
    </row>
    <row r="425" spans="3:3" x14ac:dyDescent="0.15">
      <c r="C425" s="23"/>
    </row>
    <row r="426" spans="3:3" x14ac:dyDescent="0.15">
      <c r="C426" s="23"/>
    </row>
    <row r="427" spans="3:3" x14ac:dyDescent="0.15">
      <c r="C427" s="23"/>
    </row>
    <row r="428" spans="3:3" x14ac:dyDescent="0.15">
      <c r="C428" s="23"/>
    </row>
    <row r="429" spans="3:3" x14ac:dyDescent="0.15">
      <c r="C429" s="23"/>
    </row>
    <row r="430" spans="3:3" x14ac:dyDescent="0.15">
      <c r="C430" s="23"/>
    </row>
    <row r="431" spans="3:3" x14ac:dyDescent="0.15">
      <c r="C431" s="23"/>
    </row>
    <row r="432" spans="3:3" x14ac:dyDescent="0.15">
      <c r="C432" s="23"/>
    </row>
    <row r="433" spans="3:3" x14ac:dyDescent="0.15">
      <c r="C433" s="23"/>
    </row>
    <row r="434" spans="3:3" x14ac:dyDescent="0.15">
      <c r="C434" s="23"/>
    </row>
    <row r="435" spans="3:3" x14ac:dyDescent="0.15">
      <c r="C435" s="23"/>
    </row>
    <row r="436" spans="3:3" x14ac:dyDescent="0.15">
      <c r="C436" s="23"/>
    </row>
    <row r="437" spans="3:3" x14ac:dyDescent="0.15">
      <c r="C437" s="23"/>
    </row>
    <row r="438" spans="3:3" x14ac:dyDescent="0.15">
      <c r="C438" s="23"/>
    </row>
    <row r="439" spans="3:3" x14ac:dyDescent="0.15">
      <c r="C439" s="23"/>
    </row>
    <row r="440" spans="3:3" x14ac:dyDescent="0.15">
      <c r="C440" s="23"/>
    </row>
    <row r="441" spans="3:3" x14ac:dyDescent="0.15">
      <c r="C441" s="23"/>
    </row>
    <row r="442" spans="3:3" x14ac:dyDescent="0.15">
      <c r="C442" s="23"/>
    </row>
    <row r="443" spans="3:3" x14ac:dyDescent="0.15">
      <c r="C443" s="23"/>
    </row>
    <row r="444" spans="3:3" x14ac:dyDescent="0.15">
      <c r="C444" s="23"/>
    </row>
    <row r="445" spans="3:3" x14ac:dyDescent="0.15">
      <c r="C445" s="23"/>
    </row>
    <row r="446" spans="3:3" x14ac:dyDescent="0.15">
      <c r="C446" s="23"/>
    </row>
    <row r="447" spans="3:3" x14ac:dyDescent="0.15">
      <c r="C447" s="23"/>
    </row>
    <row r="448" spans="3:3" x14ac:dyDescent="0.15">
      <c r="C448" s="23"/>
    </row>
    <row r="449" spans="3:3" x14ac:dyDescent="0.15">
      <c r="C449" s="23"/>
    </row>
    <row r="450" spans="3:3" x14ac:dyDescent="0.15">
      <c r="C450" s="23"/>
    </row>
    <row r="451" spans="3:3" x14ac:dyDescent="0.15">
      <c r="C451" s="23"/>
    </row>
    <row r="452" spans="3:3" x14ac:dyDescent="0.15">
      <c r="C452" s="23"/>
    </row>
    <row r="453" spans="3:3" x14ac:dyDescent="0.15">
      <c r="C453" s="23"/>
    </row>
    <row r="454" spans="3:3" x14ac:dyDescent="0.15">
      <c r="C454" s="23"/>
    </row>
    <row r="455" spans="3:3" x14ac:dyDescent="0.15">
      <c r="C455" s="23"/>
    </row>
    <row r="456" spans="3:3" x14ac:dyDescent="0.15">
      <c r="C456" s="23"/>
    </row>
    <row r="457" spans="3:3" x14ac:dyDescent="0.15">
      <c r="C457" s="23"/>
    </row>
    <row r="458" spans="3:3" x14ac:dyDescent="0.15">
      <c r="C458" s="23"/>
    </row>
    <row r="459" spans="3:3" x14ac:dyDescent="0.15">
      <c r="C459" s="23"/>
    </row>
    <row r="460" spans="3:3" x14ac:dyDescent="0.15">
      <c r="C460" s="23"/>
    </row>
    <row r="461" spans="3:3" x14ac:dyDescent="0.15">
      <c r="C461" s="23"/>
    </row>
    <row r="462" spans="3:3" x14ac:dyDescent="0.15">
      <c r="C462" s="23"/>
    </row>
    <row r="463" spans="3:3" x14ac:dyDescent="0.15">
      <c r="C463" s="23"/>
    </row>
    <row r="464" spans="3:3" x14ac:dyDescent="0.15">
      <c r="C464" s="23"/>
    </row>
    <row r="465" spans="3:3" x14ac:dyDescent="0.15">
      <c r="C465" s="23"/>
    </row>
    <row r="466" spans="3:3" x14ac:dyDescent="0.15">
      <c r="C466" s="23"/>
    </row>
    <row r="467" spans="3:3" x14ac:dyDescent="0.15">
      <c r="C467" s="23"/>
    </row>
    <row r="468" spans="3:3" x14ac:dyDescent="0.15">
      <c r="C468" s="23"/>
    </row>
    <row r="469" spans="3:3" x14ac:dyDescent="0.15">
      <c r="C469" s="23"/>
    </row>
    <row r="470" spans="3:3" x14ac:dyDescent="0.15">
      <c r="C470" s="23"/>
    </row>
    <row r="471" spans="3:3" x14ac:dyDescent="0.15">
      <c r="C471" s="23"/>
    </row>
    <row r="472" spans="3:3" x14ac:dyDescent="0.15">
      <c r="C472" s="23"/>
    </row>
    <row r="473" spans="3:3" x14ac:dyDescent="0.15">
      <c r="C473" s="23"/>
    </row>
    <row r="474" spans="3:3" x14ac:dyDescent="0.15">
      <c r="C474" s="23"/>
    </row>
    <row r="475" spans="3:3" x14ac:dyDescent="0.15">
      <c r="C475" s="23"/>
    </row>
    <row r="476" spans="3:3" x14ac:dyDescent="0.15">
      <c r="C476" s="23"/>
    </row>
    <row r="477" spans="3:3" x14ac:dyDescent="0.15">
      <c r="C477" s="23"/>
    </row>
    <row r="478" spans="3:3" x14ac:dyDescent="0.15">
      <c r="C478" s="23"/>
    </row>
    <row r="479" spans="3:3" x14ac:dyDescent="0.15">
      <c r="C479" s="23"/>
    </row>
    <row r="480" spans="3:3" x14ac:dyDescent="0.15">
      <c r="C480" s="23"/>
    </row>
    <row r="481" spans="3:3" x14ac:dyDescent="0.15">
      <c r="C481" s="23"/>
    </row>
    <row r="482" spans="3:3" x14ac:dyDescent="0.15">
      <c r="C482" s="23"/>
    </row>
    <row r="483" spans="3:3" x14ac:dyDescent="0.15">
      <c r="C483" s="23"/>
    </row>
    <row r="484" spans="3:3" x14ac:dyDescent="0.15">
      <c r="C484" s="23"/>
    </row>
    <row r="485" spans="3:3" x14ac:dyDescent="0.15">
      <c r="C485" s="23"/>
    </row>
    <row r="486" spans="3:3" x14ac:dyDescent="0.15">
      <c r="C486" s="23"/>
    </row>
    <row r="487" spans="3:3" x14ac:dyDescent="0.15">
      <c r="C487" s="23"/>
    </row>
    <row r="488" spans="3:3" x14ac:dyDescent="0.15">
      <c r="C488" s="23"/>
    </row>
    <row r="489" spans="3:3" x14ac:dyDescent="0.15">
      <c r="C489" s="23"/>
    </row>
    <row r="490" spans="3:3" x14ac:dyDescent="0.15">
      <c r="C490" s="23"/>
    </row>
    <row r="491" spans="3:3" x14ac:dyDescent="0.15">
      <c r="C491" s="23"/>
    </row>
    <row r="492" spans="3:3" x14ac:dyDescent="0.15">
      <c r="C492" s="23"/>
    </row>
    <row r="493" spans="3:3" x14ac:dyDescent="0.15">
      <c r="C493" s="23"/>
    </row>
    <row r="494" spans="3:3" x14ac:dyDescent="0.15">
      <c r="C494" s="23"/>
    </row>
    <row r="495" spans="3:3" x14ac:dyDescent="0.15">
      <c r="C495" s="23"/>
    </row>
    <row r="496" spans="3:3" x14ac:dyDescent="0.15">
      <c r="C496" s="23"/>
    </row>
    <row r="497" spans="3:3" x14ac:dyDescent="0.15">
      <c r="C497" s="23"/>
    </row>
    <row r="498" spans="3:3" x14ac:dyDescent="0.15">
      <c r="C498" s="23"/>
    </row>
    <row r="499" spans="3:3" x14ac:dyDescent="0.15">
      <c r="C499" s="23"/>
    </row>
    <row r="500" spans="3:3" x14ac:dyDescent="0.15">
      <c r="C500" s="23"/>
    </row>
    <row r="501" spans="3:3" x14ac:dyDescent="0.15">
      <c r="C501" s="23"/>
    </row>
    <row r="502" spans="3:3" x14ac:dyDescent="0.15">
      <c r="C502" s="23"/>
    </row>
    <row r="503" spans="3:3" x14ac:dyDescent="0.15">
      <c r="C503" s="23"/>
    </row>
    <row r="504" spans="3:3" x14ac:dyDescent="0.15">
      <c r="C504" s="23"/>
    </row>
    <row r="505" spans="3:3" x14ac:dyDescent="0.15">
      <c r="C505" s="23"/>
    </row>
    <row r="506" spans="3:3" x14ac:dyDescent="0.15">
      <c r="C506" s="23"/>
    </row>
    <row r="507" spans="3:3" x14ac:dyDescent="0.15">
      <c r="C507" s="23"/>
    </row>
    <row r="508" spans="3:3" x14ac:dyDescent="0.15">
      <c r="C508" s="23"/>
    </row>
    <row r="509" spans="3:3" x14ac:dyDescent="0.15">
      <c r="C509" s="23"/>
    </row>
    <row r="510" spans="3:3" x14ac:dyDescent="0.15">
      <c r="C510" s="23"/>
    </row>
    <row r="511" spans="3:3" x14ac:dyDescent="0.15">
      <c r="C511" s="23"/>
    </row>
    <row r="512" spans="3:3" x14ac:dyDescent="0.15">
      <c r="C512" s="23"/>
    </row>
    <row r="513" spans="3:3" x14ac:dyDescent="0.15">
      <c r="C513" s="23"/>
    </row>
    <row r="514" spans="3:3" x14ac:dyDescent="0.15">
      <c r="C514" s="23"/>
    </row>
    <row r="515" spans="3:3" x14ac:dyDescent="0.15">
      <c r="C515" s="23"/>
    </row>
    <row r="516" spans="3:3" x14ac:dyDescent="0.15">
      <c r="C516" s="23"/>
    </row>
    <row r="517" spans="3:3" x14ac:dyDescent="0.15">
      <c r="C517" s="23"/>
    </row>
    <row r="518" spans="3:3" x14ac:dyDescent="0.15">
      <c r="C518" s="23"/>
    </row>
    <row r="519" spans="3:3" x14ac:dyDescent="0.15">
      <c r="C519" s="23"/>
    </row>
    <row r="520" spans="3:3" x14ac:dyDescent="0.15">
      <c r="C520" s="23"/>
    </row>
    <row r="521" spans="3:3" x14ac:dyDescent="0.15">
      <c r="C521" s="23"/>
    </row>
    <row r="522" spans="3:3" x14ac:dyDescent="0.15">
      <c r="C522" s="23"/>
    </row>
    <row r="523" spans="3:3" x14ac:dyDescent="0.15">
      <c r="C523" s="23"/>
    </row>
    <row r="524" spans="3:3" x14ac:dyDescent="0.15">
      <c r="C524" s="23"/>
    </row>
    <row r="525" spans="3:3" x14ac:dyDescent="0.15">
      <c r="C525" s="23"/>
    </row>
    <row r="526" spans="3:3" x14ac:dyDescent="0.15">
      <c r="C526" s="23"/>
    </row>
    <row r="527" spans="3:3" x14ac:dyDescent="0.15">
      <c r="C527" s="23"/>
    </row>
    <row r="528" spans="3:3" x14ac:dyDescent="0.15">
      <c r="C528" s="23"/>
    </row>
    <row r="529" spans="3:3" x14ac:dyDescent="0.15">
      <c r="C529" s="23"/>
    </row>
    <row r="530" spans="3:3" x14ac:dyDescent="0.15">
      <c r="C530" s="23"/>
    </row>
    <row r="531" spans="3:3" x14ac:dyDescent="0.15">
      <c r="C531" s="23"/>
    </row>
    <row r="532" spans="3:3" x14ac:dyDescent="0.15">
      <c r="C532" s="23"/>
    </row>
    <row r="533" spans="3:3" x14ac:dyDescent="0.15">
      <c r="C533" s="23"/>
    </row>
    <row r="534" spans="3:3" x14ac:dyDescent="0.15">
      <c r="C534" s="23"/>
    </row>
    <row r="535" spans="3:3" x14ac:dyDescent="0.15">
      <c r="C535" s="23"/>
    </row>
    <row r="536" spans="3:3" x14ac:dyDescent="0.15">
      <c r="C536" s="23"/>
    </row>
    <row r="537" spans="3:3" x14ac:dyDescent="0.15">
      <c r="C537" s="23"/>
    </row>
    <row r="538" spans="3:3" x14ac:dyDescent="0.15">
      <c r="C538" s="23"/>
    </row>
    <row r="539" spans="3:3" x14ac:dyDescent="0.15">
      <c r="C539" s="23"/>
    </row>
    <row r="540" spans="3:3" x14ac:dyDescent="0.15">
      <c r="C540" s="23"/>
    </row>
    <row r="541" spans="3:3" x14ac:dyDescent="0.15">
      <c r="C541" s="23"/>
    </row>
    <row r="542" spans="3:3" x14ac:dyDescent="0.15">
      <c r="C542" s="23"/>
    </row>
    <row r="543" spans="3:3" x14ac:dyDescent="0.15">
      <c r="C543" s="23"/>
    </row>
    <row r="544" spans="3:3" x14ac:dyDescent="0.15">
      <c r="C544" s="23"/>
    </row>
    <row r="545" spans="3:3" x14ac:dyDescent="0.15">
      <c r="C545" s="23"/>
    </row>
    <row r="546" spans="3:3" x14ac:dyDescent="0.15">
      <c r="C546" s="23"/>
    </row>
    <row r="547" spans="3:3" x14ac:dyDescent="0.15">
      <c r="C547" s="23"/>
    </row>
    <row r="548" spans="3:3" x14ac:dyDescent="0.15">
      <c r="C548" s="23"/>
    </row>
    <row r="549" spans="3:3" x14ac:dyDescent="0.15">
      <c r="C549" s="23"/>
    </row>
    <row r="550" spans="3:3" x14ac:dyDescent="0.15">
      <c r="C550" s="23"/>
    </row>
    <row r="551" spans="3:3" x14ac:dyDescent="0.15">
      <c r="C551" s="23"/>
    </row>
    <row r="552" spans="3:3" x14ac:dyDescent="0.15">
      <c r="C552" s="23"/>
    </row>
    <row r="553" spans="3:3" x14ac:dyDescent="0.15">
      <c r="C553" s="23"/>
    </row>
    <row r="554" spans="3:3" x14ac:dyDescent="0.15">
      <c r="C554" s="23"/>
    </row>
    <row r="555" spans="3:3" x14ac:dyDescent="0.15">
      <c r="C555" s="23"/>
    </row>
    <row r="556" spans="3:3" x14ac:dyDescent="0.15">
      <c r="C556" s="23"/>
    </row>
    <row r="557" spans="3:3" x14ac:dyDescent="0.15">
      <c r="C557" s="23"/>
    </row>
    <row r="558" spans="3:3" x14ac:dyDescent="0.15">
      <c r="C558" s="23"/>
    </row>
    <row r="559" spans="3:3" x14ac:dyDescent="0.15">
      <c r="C559" s="23"/>
    </row>
    <row r="560" spans="3:3" x14ac:dyDescent="0.15">
      <c r="C560" s="23"/>
    </row>
    <row r="561" spans="3:3" x14ac:dyDescent="0.15">
      <c r="C561" s="23"/>
    </row>
    <row r="562" spans="3:3" x14ac:dyDescent="0.15">
      <c r="C562" s="23"/>
    </row>
    <row r="563" spans="3:3" x14ac:dyDescent="0.15">
      <c r="C563" s="23"/>
    </row>
    <row r="564" spans="3:3" x14ac:dyDescent="0.15">
      <c r="C564" s="23"/>
    </row>
    <row r="565" spans="3:3" x14ac:dyDescent="0.15">
      <c r="C565" s="23"/>
    </row>
    <row r="566" spans="3:3" x14ac:dyDescent="0.15">
      <c r="C566" s="23"/>
    </row>
    <row r="567" spans="3:3" x14ac:dyDescent="0.15">
      <c r="C567" s="23"/>
    </row>
    <row r="568" spans="3:3" x14ac:dyDescent="0.15">
      <c r="C568" s="23"/>
    </row>
    <row r="569" spans="3:3" x14ac:dyDescent="0.15">
      <c r="C569" s="23"/>
    </row>
    <row r="570" spans="3:3" x14ac:dyDescent="0.15">
      <c r="C570" s="23"/>
    </row>
    <row r="571" spans="3:3" x14ac:dyDescent="0.15">
      <c r="C571" s="23"/>
    </row>
    <row r="572" spans="3:3" x14ac:dyDescent="0.15">
      <c r="C572" s="23"/>
    </row>
    <row r="573" spans="3:3" x14ac:dyDescent="0.15">
      <c r="C573" s="23"/>
    </row>
    <row r="574" spans="3:3" x14ac:dyDescent="0.15">
      <c r="C574" s="23"/>
    </row>
    <row r="575" spans="3:3" x14ac:dyDescent="0.15">
      <c r="C575" s="23"/>
    </row>
    <row r="576" spans="3:3" x14ac:dyDescent="0.15">
      <c r="C576" s="23"/>
    </row>
    <row r="577" spans="3:3" x14ac:dyDescent="0.15">
      <c r="C577" s="23"/>
    </row>
    <row r="578" spans="3:3" x14ac:dyDescent="0.15">
      <c r="C578" s="23"/>
    </row>
    <row r="579" spans="3:3" x14ac:dyDescent="0.15">
      <c r="C579" s="23"/>
    </row>
    <row r="580" spans="3:3" x14ac:dyDescent="0.15">
      <c r="C580" s="23"/>
    </row>
    <row r="581" spans="3:3" x14ac:dyDescent="0.15">
      <c r="C581" s="23"/>
    </row>
    <row r="582" spans="3:3" x14ac:dyDescent="0.15">
      <c r="C582" s="23"/>
    </row>
    <row r="583" spans="3:3" x14ac:dyDescent="0.15">
      <c r="C583" s="23"/>
    </row>
    <row r="584" spans="3:3" x14ac:dyDescent="0.15">
      <c r="C584" s="23"/>
    </row>
    <row r="585" spans="3:3" x14ac:dyDescent="0.15">
      <c r="C585" s="23"/>
    </row>
    <row r="586" spans="3:3" x14ac:dyDescent="0.15">
      <c r="C586" s="23"/>
    </row>
    <row r="587" spans="3:3" x14ac:dyDescent="0.15">
      <c r="C587" s="23"/>
    </row>
    <row r="588" spans="3:3" x14ac:dyDescent="0.15">
      <c r="C588" s="23"/>
    </row>
    <row r="589" spans="3:3" x14ac:dyDescent="0.15">
      <c r="C589" s="23"/>
    </row>
    <row r="590" spans="3:3" x14ac:dyDescent="0.15">
      <c r="C590" s="23"/>
    </row>
    <row r="591" spans="3:3" x14ac:dyDescent="0.15">
      <c r="C591" s="23"/>
    </row>
    <row r="592" spans="3:3" x14ac:dyDescent="0.15">
      <c r="C592" s="23"/>
    </row>
    <row r="593" spans="3:3" x14ac:dyDescent="0.15">
      <c r="C593" s="23"/>
    </row>
    <row r="594" spans="3:3" x14ac:dyDescent="0.15">
      <c r="C594" s="23"/>
    </row>
    <row r="595" spans="3:3" x14ac:dyDescent="0.15">
      <c r="C595" s="23"/>
    </row>
    <row r="596" spans="3:3" x14ac:dyDescent="0.15">
      <c r="C596" s="23"/>
    </row>
    <row r="597" spans="3:3" x14ac:dyDescent="0.15">
      <c r="C597" s="23"/>
    </row>
    <row r="598" spans="3:3" x14ac:dyDescent="0.15">
      <c r="C598" s="23"/>
    </row>
    <row r="599" spans="3:3" x14ac:dyDescent="0.15">
      <c r="C599" s="23"/>
    </row>
    <row r="600" spans="3:3" x14ac:dyDescent="0.15">
      <c r="C600" s="23"/>
    </row>
    <row r="601" spans="3:3" x14ac:dyDescent="0.15">
      <c r="C601" s="23"/>
    </row>
    <row r="602" spans="3:3" x14ac:dyDescent="0.15">
      <c r="C602" s="23"/>
    </row>
    <row r="603" spans="3:3" x14ac:dyDescent="0.15">
      <c r="C603" s="23"/>
    </row>
    <row r="604" spans="3:3" x14ac:dyDescent="0.15">
      <c r="C604" s="23"/>
    </row>
    <row r="605" spans="3:3" x14ac:dyDescent="0.15">
      <c r="C605" s="23"/>
    </row>
    <row r="606" spans="3:3" x14ac:dyDescent="0.15">
      <c r="C606" s="23"/>
    </row>
    <row r="607" spans="3:3" x14ac:dyDescent="0.15">
      <c r="C607" s="23"/>
    </row>
    <row r="608" spans="3:3" x14ac:dyDescent="0.15">
      <c r="C608" s="23"/>
    </row>
    <row r="609" spans="3:3" x14ac:dyDescent="0.15">
      <c r="C609" s="23"/>
    </row>
    <row r="610" spans="3:3" x14ac:dyDescent="0.15">
      <c r="C610" s="23"/>
    </row>
    <row r="611" spans="3:3" x14ac:dyDescent="0.15">
      <c r="C611" s="23"/>
    </row>
    <row r="612" spans="3:3" x14ac:dyDescent="0.15">
      <c r="C612" s="23"/>
    </row>
    <row r="613" spans="3:3" x14ac:dyDescent="0.15">
      <c r="C613" s="23"/>
    </row>
    <row r="614" spans="3:3" x14ac:dyDescent="0.15">
      <c r="C614" s="23"/>
    </row>
    <row r="615" spans="3:3" x14ac:dyDescent="0.15">
      <c r="C615" s="23"/>
    </row>
    <row r="616" spans="3:3" x14ac:dyDescent="0.15">
      <c r="C616" s="23"/>
    </row>
    <row r="617" spans="3:3" x14ac:dyDescent="0.15">
      <c r="C617" s="23"/>
    </row>
    <row r="618" spans="3:3" x14ac:dyDescent="0.15">
      <c r="C618" s="23"/>
    </row>
    <row r="619" spans="3:3" x14ac:dyDescent="0.15">
      <c r="C619" s="23"/>
    </row>
    <row r="620" spans="3:3" x14ac:dyDescent="0.15">
      <c r="C620" s="23"/>
    </row>
    <row r="621" spans="3:3" x14ac:dyDescent="0.15">
      <c r="C621" s="23"/>
    </row>
    <row r="622" spans="3:3" x14ac:dyDescent="0.15">
      <c r="C622" s="23"/>
    </row>
    <row r="623" spans="3:3" x14ac:dyDescent="0.15">
      <c r="C623" s="23"/>
    </row>
    <row r="624" spans="3:3" x14ac:dyDescent="0.15">
      <c r="C624" s="23"/>
    </row>
    <row r="625" spans="3:3" x14ac:dyDescent="0.15">
      <c r="C625" s="23"/>
    </row>
    <row r="626" spans="3:3" x14ac:dyDescent="0.15">
      <c r="C626" s="23"/>
    </row>
    <row r="627" spans="3:3" x14ac:dyDescent="0.15">
      <c r="C627" s="23"/>
    </row>
    <row r="628" spans="3:3" x14ac:dyDescent="0.15">
      <c r="C628" s="23"/>
    </row>
    <row r="629" spans="3:3" x14ac:dyDescent="0.15">
      <c r="C629" s="23"/>
    </row>
    <row r="630" spans="3:3" x14ac:dyDescent="0.15">
      <c r="C630" s="23"/>
    </row>
    <row r="631" spans="3:3" x14ac:dyDescent="0.15">
      <c r="C631" s="23"/>
    </row>
    <row r="632" spans="3:3" x14ac:dyDescent="0.15">
      <c r="C632" s="23"/>
    </row>
    <row r="633" spans="3:3" x14ac:dyDescent="0.15">
      <c r="C633" s="23"/>
    </row>
    <row r="634" spans="3:3" x14ac:dyDescent="0.15">
      <c r="C634" s="23"/>
    </row>
    <row r="635" spans="3:3" x14ac:dyDescent="0.15">
      <c r="C635" s="23"/>
    </row>
    <row r="636" spans="3:3" x14ac:dyDescent="0.15">
      <c r="C636" s="23"/>
    </row>
    <row r="637" spans="3:3" x14ac:dyDescent="0.15">
      <c r="C637" s="23"/>
    </row>
    <row r="638" spans="3:3" x14ac:dyDescent="0.15">
      <c r="C638" s="23"/>
    </row>
    <row r="639" spans="3:3" x14ac:dyDescent="0.15">
      <c r="C639" s="23"/>
    </row>
    <row r="640" spans="3:3" x14ac:dyDescent="0.15">
      <c r="C640" s="23"/>
    </row>
    <row r="641" spans="3:3" x14ac:dyDescent="0.15">
      <c r="C641" s="23"/>
    </row>
    <row r="642" spans="3:3" x14ac:dyDescent="0.15">
      <c r="C642" s="23"/>
    </row>
    <row r="643" spans="3:3" x14ac:dyDescent="0.15">
      <c r="C643" s="23"/>
    </row>
    <row r="644" spans="3:3" x14ac:dyDescent="0.15">
      <c r="C644" s="23"/>
    </row>
    <row r="645" spans="3:3" x14ac:dyDescent="0.15">
      <c r="C645" s="23"/>
    </row>
    <row r="646" spans="3:3" x14ac:dyDescent="0.15">
      <c r="C646" s="23"/>
    </row>
    <row r="647" spans="3:3" x14ac:dyDescent="0.15">
      <c r="C647" s="23"/>
    </row>
    <row r="648" spans="3:3" x14ac:dyDescent="0.15">
      <c r="C648" s="23"/>
    </row>
    <row r="649" spans="3:3" x14ac:dyDescent="0.15">
      <c r="C649" s="23"/>
    </row>
    <row r="650" spans="3:3" x14ac:dyDescent="0.15">
      <c r="C650" s="23"/>
    </row>
    <row r="651" spans="3:3" x14ac:dyDescent="0.15">
      <c r="C651" s="23"/>
    </row>
    <row r="652" spans="3:3" x14ac:dyDescent="0.15">
      <c r="C652" s="23"/>
    </row>
    <row r="653" spans="3:3" x14ac:dyDescent="0.15">
      <c r="C653" s="23"/>
    </row>
    <row r="654" spans="3:3" x14ac:dyDescent="0.15">
      <c r="C654" s="23"/>
    </row>
    <row r="655" spans="3:3" x14ac:dyDescent="0.15">
      <c r="C655" s="23"/>
    </row>
    <row r="656" spans="3:3" x14ac:dyDescent="0.15">
      <c r="C656" s="23"/>
    </row>
    <row r="657" spans="3:3" x14ac:dyDescent="0.15">
      <c r="C657" s="23"/>
    </row>
    <row r="658" spans="3:3" x14ac:dyDescent="0.15">
      <c r="C658" s="23"/>
    </row>
    <row r="659" spans="3:3" x14ac:dyDescent="0.15">
      <c r="C659" s="23"/>
    </row>
    <row r="660" spans="3:3" x14ac:dyDescent="0.15">
      <c r="C660" s="23"/>
    </row>
    <row r="661" spans="3:3" x14ac:dyDescent="0.15">
      <c r="C661" s="23"/>
    </row>
    <row r="662" spans="3:3" x14ac:dyDescent="0.15">
      <c r="C662" s="23"/>
    </row>
    <row r="663" spans="3:3" x14ac:dyDescent="0.15">
      <c r="C663" s="23"/>
    </row>
    <row r="664" spans="3:3" x14ac:dyDescent="0.15">
      <c r="C664" s="23"/>
    </row>
    <row r="665" spans="3:3" x14ac:dyDescent="0.15">
      <c r="C665" s="23"/>
    </row>
    <row r="666" spans="3:3" x14ac:dyDescent="0.15">
      <c r="C666" s="23"/>
    </row>
    <row r="667" spans="3:3" x14ac:dyDescent="0.15">
      <c r="C667" s="23"/>
    </row>
    <row r="668" spans="3:3" x14ac:dyDescent="0.15">
      <c r="C668" s="23"/>
    </row>
    <row r="669" spans="3:3" x14ac:dyDescent="0.15">
      <c r="C669" s="23"/>
    </row>
    <row r="670" spans="3:3" x14ac:dyDescent="0.15">
      <c r="C670" s="23"/>
    </row>
    <row r="671" spans="3:3" x14ac:dyDescent="0.15">
      <c r="C671" s="23"/>
    </row>
    <row r="672" spans="3:3" x14ac:dyDescent="0.15">
      <c r="C672" s="23"/>
    </row>
    <row r="673" spans="3:3" x14ac:dyDescent="0.15">
      <c r="C673" s="23"/>
    </row>
    <row r="674" spans="3:3" x14ac:dyDescent="0.15">
      <c r="C674" s="23"/>
    </row>
    <row r="675" spans="3:3" x14ac:dyDescent="0.15">
      <c r="C675" s="23"/>
    </row>
    <row r="676" spans="3:3" x14ac:dyDescent="0.15">
      <c r="C676" s="23"/>
    </row>
    <row r="677" spans="3:3" x14ac:dyDescent="0.15">
      <c r="C677" s="23"/>
    </row>
    <row r="678" spans="3:3" x14ac:dyDescent="0.15">
      <c r="C678" s="23"/>
    </row>
    <row r="679" spans="3:3" x14ac:dyDescent="0.15">
      <c r="C679" s="23"/>
    </row>
    <row r="680" spans="3:3" x14ac:dyDescent="0.15">
      <c r="C680" s="23"/>
    </row>
    <row r="681" spans="3:3" x14ac:dyDescent="0.15">
      <c r="C681" s="23"/>
    </row>
    <row r="682" spans="3:3" x14ac:dyDescent="0.15">
      <c r="C682" s="23"/>
    </row>
    <row r="683" spans="3:3" x14ac:dyDescent="0.15">
      <c r="C683" s="23"/>
    </row>
    <row r="684" spans="3:3" x14ac:dyDescent="0.15">
      <c r="C684" s="23"/>
    </row>
    <row r="685" spans="3:3" x14ac:dyDescent="0.15">
      <c r="C685" s="23"/>
    </row>
    <row r="686" spans="3:3" x14ac:dyDescent="0.15">
      <c r="C686" s="23"/>
    </row>
    <row r="687" spans="3:3" x14ac:dyDescent="0.15">
      <c r="C687" s="23"/>
    </row>
    <row r="688" spans="3:3" x14ac:dyDescent="0.15">
      <c r="C688" s="23"/>
    </row>
    <row r="689" spans="3:3" x14ac:dyDescent="0.15">
      <c r="C689" s="23"/>
    </row>
    <row r="690" spans="3:3" x14ac:dyDescent="0.15">
      <c r="C690" s="23"/>
    </row>
    <row r="691" spans="3:3" x14ac:dyDescent="0.15">
      <c r="C691" s="23"/>
    </row>
    <row r="692" spans="3:3" x14ac:dyDescent="0.15">
      <c r="C692" s="23"/>
    </row>
    <row r="693" spans="3:3" x14ac:dyDescent="0.15">
      <c r="C693" s="23"/>
    </row>
    <row r="694" spans="3:3" x14ac:dyDescent="0.15">
      <c r="C694" s="23"/>
    </row>
    <row r="695" spans="3:3" x14ac:dyDescent="0.15">
      <c r="C695" s="23"/>
    </row>
    <row r="696" spans="3:3" x14ac:dyDescent="0.15">
      <c r="C696" s="23"/>
    </row>
    <row r="697" spans="3:3" x14ac:dyDescent="0.15">
      <c r="C697" s="23"/>
    </row>
    <row r="698" spans="3:3" x14ac:dyDescent="0.15">
      <c r="C698" s="23"/>
    </row>
    <row r="699" spans="3:3" x14ac:dyDescent="0.15">
      <c r="C699" s="23"/>
    </row>
    <row r="700" spans="3:3" x14ac:dyDescent="0.15">
      <c r="C700" s="23"/>
    </row>
    <row r="701" spans="3:3" x14ac:dyDescent="0.15">
      <c r="C701" s="23"/>
    </row>
    <row r="702" spans="3:3" x14ac:dyDescent="0.15">
      <c r="C702" s="23"/>
    </row>
    <row r="703" spans="3:3" x14ac:dyDescent="0.15">
      <c r="C703" s="23"/>
    </row>
    <row r="704" spans="3:3" x14ac:dyDescent="0.15">
      <c r="C704" s="23"/>
    </row>
    <row r="705" spans="3:3" x14ac:dyDescent="0.15">
      <c r="C705" s="23"/>
    </row>
    <row r="706" spans="3:3" x14ac:dyDescent="0.15">
      <c r="C706" s="23"/>
    </row>
    <row r="707" spans="3:3" x14ac:dyDescent="0.15">
      <c r="C707" s="23"/>
    </row>
    <row r="708" spans="3:3" x14ac:dyDescent="0.15">
      <c r="C708" s="23"/>
    </row>
    <row r="709" spans="3:3" x14ac:dyDescent="0.15">
      <c r="C709" s="23"/>
    </row>
    <row r="710" spans="3:3" x14ac:dyDescent="0.15">
      <c r="C710" s="23"/>
    </row>
    <row r="711" spans="3:3" x14ac:dyDescent="0.15">
      <c r="C711" s="23"/>
    </row>
    <row r="712" spans="3:3" x14ac:dyDescent="0.15">
      <c r="C712" s="23"/>
    </row>
    <row r="713" spans="3:3" x14ac:dyDescent="0.15">
      <c r="C713" s="23"/>
    </row>
    <row r="714" spans="3:3" x14ac:dyDescent="0.15">
      <c r="C714" s="23"/>
    </row>
    <row r="715" spans="3:3" x14ac:dyDescent="0.15">
      <c r="C715" s="23"/>
    </row>
    <row r="716" spans="3:3" x14ac:dyDescent="0.15">
      <c r="C716" s="23"/>
    </row>
    <row r="717" spans="3:3" x14ac:dyDescent="0.15">
      <c r="C717" s="23"/>
    </row>
    <row r="718" spans="3:3" x14ac:dyDescent="0.15">
      <c r="C718" s="23"/>
    </row>
    <row r="719" spans="3:3" x14ac:dyDescent="0.15">
      <c r="C719" s="23"/>
    </row>
    <row r="720" spans="3:3" x14ac:dyDescent="0.15">
      <c r="C720" s="23"/>
    </row>
    <row r="721" spans="3:3" x14ac:dyDescent="0.15">
      <c r="C721" s="23"/>
    </row>
    <row r="722" spans="3:3" x14ac:dyDescent="0.15">
      <c r="C722" s="23"/>
    </row>
    <row r="723" spans="3:3" x14ac:dyDescent="0.15">
      <c r="C723" s="23"/>
    </row>
    <row r="724" spans="3:3" x14ac:dyDescent="0.15">
      <c r="C724" s="23"/>
    </row>
    <row r="725" spans="3:3" x14ac:dyDescent="0.15">
      <c r="C725" s="23"/>
    </row>
    <row r="726" spans="3:3" x14ac:dyDescent="0.15">
      <c r="C726" s="23"/>
    </row>
    <row r="727" spans="3:3" x14ac:dyDescent="0.15">
      <c r="C727" s="23"/>
    </row>
    <row r="728" spans="3:3" x14ac:dyDescent="0.15">
      <c r="C728" s="23"/>
    </row>
    <row r="729" spans="3:3" x14ac:dyDescent="0.15">
      <c r="C729" s="23"/>
    </row>
    <row r="730" spans="3:3" x14ac:dyDescent="0.15">
      <c r="C730" s="23"/>
    </row>
    <row r="731" spans="3:3" x14ac:dyDescent="0.15">
      <c r="C731" s="23"/>
    </row>
    <row r="732" spans="3:3" x14ac:dyDescent="0.15">
      <c r="C732" s="23"/>
    </row>
    <row r="733" spans="3:3" x14ac:dyDescent="0.15">
      <c r="C733" s="23"/>
    </row>
    <row r="734" spans="3:3" x14ac:dyDescent="0.15">
      <c r="C734" s="23"/>
    </row>
    <row r="735" spans="3:3" x14ac:dyDescent="0.15">
      <c r="C735" s="23"/>
    </row>
    <row r="736" spans="3:3" x14ac:dyDescent="0.15">
      <c r="C736" s="23"/>
    </row>
    <row r="737" spans="3:3" x14ac:dyDescent="0.15">
      <c r="C737" s="23"/>
    </row>
    <row r="738" spans="3:3" x14ac:dyDescent="0.15">
      <c r="C738" s="23"/>
    </row>
    <row r="739" spans="3:3" x14ac:dyDescent="0.15">
      <c r="C739" s="23"/>
    </row>
    <row r="740" spans="3:3" x14ac:dyDescent="0.15">
      <c r="C740" s="23"/>
    </row>
    <row r="741" spans="3:3" x14ac:dyDescent="0.15">
      <c r="C741" s="23"/>
    </row>
    <row r="742" spans="3:3" x14ac:dyDescent="0.15">
      <c r="C742" s="23"/>
    </row>
    <row r="743" spans="3:3" x14ac:dyDescent="0.15">
      <c r="C743" s="23"/>
    </row>
    <row r="744" spans="3:3" x14ac:dyDescent="0.15">
      <c r="C744" s="23"/>
    </row>
    <row r="745" spans="3:3" x14ac:dyDescent="0.15">
      <c r="C745" s="23"/>
    </row>
    <row r="746" spans="3:3" x14ac:dyDescent="0.15">
      <c r="C746" s="23"/>
    </row>
    <row r="747" spans="3:3" x14ac:dyDescent="0.15">
      <c r="C747" s="23"/>
    </row>
    <row r="748" spans="3:3" x14ac:dyDescent="0.15">
      <c r="C748" s="23"/>
    </row>
    <row r="749" spans="3:3" x14ac:dyDescent="0.15">
      <c r="C749" s="23"/>
    </row>
    <row r="750" spans="3:3" x14ac:dyDescent="0.15">
      <c r="C750" s="23"/>
    </row>
    <row r="751" spans="3:3" x14ac:dyDescent="0.15">
      <c r="C751" s="23"/>
    </row>
    <row r="752" spans="3:3" x14ac:dyDescent="0.15">
      <c r="C752" s="23"/>
    </row>
    <row r="753" spans="3:3" x14ac:dyDescent="0.15">
      <c r="C753" s="23"/>
    </row>
    <row r="754" spans="3:3" x14ac:dyDescent="0.15">
      <c r="C754" s="23"/>
    </row>
    <row r="755" spans="3:3" x14ac:dyDescent="0.15">
      <c r="C755" s="23"/>
    </row>
    <row r="756" spans="3:3" x14ac:dyDescent="0.15">
      <c r="C756" s="23"/>
    </row>
    <row r="757" spans="3:3" x14ac:dyDescent="0.15">
      <c r="C757" s="23"/>
    </row>
    <row r="758" spans="3:3" x14ac:dyDescent="0.15">
      <c r="C758" s="23"/>
    </row>
    <row r="759" spans="3:3" x14ac:dyDescent="0.15">
      <c r="C759" s="23"/>
    </row>
    <row r="760" spans="3:3" x14ac:dyDescent="0.15">
      <c r="C760" s="23"/>
    </row>
    <row r="761" spans="3:3" x14ac:dyDescent="0.15">
      <c r="C761" s="23"/>
    </row>
    <row r="762" spans="3:3" x14ac:dyDescent="0.15">
      <c r="C762" s="23"/>
    </row>
    <row r="763" spans="3:3" x14ac:dyDescent="0.15">
      <c r="C763" s="23"/>
    </row>
    <row r="764" spans="3:3" x14ac:dyDescent="0.15">
      <c r="C764" s="23"/>
    </row>
    <row r="765" spans="3:3" x14ac:dyDescent="0.15">
      <c r="C765" s="23"/>
    </row>
    <row r="766" spans="3:3" x14ac:dyDescent="0.15">
      <c r="C766" s="23"/>
    </row>
    <row r="767" spans="3:3" x14ac:dyDescent="0.15">
      <c r="C767" s="23"/>
    </row>
    <row r="768" spans="3:3" x14ac:dyDescent="0.15">
      <c r="C768" s="23"/>
    </row>
    <row r="769" spans="3:3" x14ac:dyDescent="0.15">
      <c r="C769" s="23"/>
    </row>
    <row r="770" spans="3:3" x14ac:dyDescent="0.15">
      <c r="C770" s="23"/>
    </row>
    <row r="771" spans="3:3" x14ac:dyDescent="0.15">
      <c r="C771" s="23"/>
    </row>
    <row r="772" spans="3:3" x14ac:dyDescent="0.15">
      <c r="C772" s="23"/>
    </row>
    <row r="773" spans="3:3" x14ac:dyDescent="0.15">
      <c r="C773" s="23"/>
    </row>
    <row r="774" spans="3:3" x14ac:dyDescent="0.15">
      <c r="C774" s="23"/>
    </row>
    <row r="775" spans="3:3" x14ac:dyDescent="0.15">
      <c r="C775" s="23"/>
    </row>
    <row r="776" spans="3:3" x14ac:dyDescent="0.15">
      <c r="C776" s="23"/>
    </row>
    <row r="777" spans="3:3" x14ac:dyDescent="0.15">
      <c r="C777" s="23"/>
    </row>
    <row r="778" spans="3:3" x14ac:dyDescent="0.15">
      <c r="C778" s="23"/>
    </row>
    <row r="779" spans="3:3" x14ac:dyDescent="0.15">
      <c r="C779" s="23"/>
    </row>
    <row r="780" spans="3:3" x14ac:dyDescent="0.15">
      <c r="C780" s="23"/>
    </row>
    <row r="781" spans="3:3" x14ac:dyDescent="0.15">
      <c r="C781" s="23"/>
    </row>
    <row r="782" spans="3:3" x14ac:dyDescent="0.15">
      <c r="C782" s="23"/>
    </row>
    <row r="783" spans="3:3" x14ac:dyDescent="0.15">
      <c r="C783" s="23"/>
    </row>
    <row r="784" spans="3:3" x14ac:dyDescent="0.15">
      <c r="C784" s="23"/>
    </row>
    <row r="785" spans="3:3" x14ac:dyDescent="0.15">
      <c r="C785" s="23"/>
    </row>
    <row r="786" spans="3:3" x14ac:dyDescent="0.15">
      <c r="C786" s="23"/>
    </row>
    <row r="787" spans="3:3" x14ac:dyDescent="0.15">
      <c r="C787" s="23"/>
    </row>
    <row r="788" spans="3:3" x14ac:dyDescent="0.15">
      <c r="C788" s="23"/>
    </row>
    <row r="789" spans="3:3" x14ac:dyDescent="0.15">
      <c r="C789" s="23"/>
    </row>
    <row r="790" spans="3:3" x14ac:dyDescent="0.15">
      <c r="C790" s="23"/>
    </row>
    <row r="791" spans="3:3" x14ac:dyDescent="0.15">
      <c r="C791" s="23"/>
    </row>
    <row r="792" spans="3:3" x14ac:dyDescent="0.1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AE57-4620-4993-905B-F96957D00059}">
  <dimension ref="A1:M792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"/>
    </sheetView>
  </sheetViews>
  <sheetFormatPr baseColWidth="10" defaultColWidth="8.83203125" defaultRowHeight="13" x14ac:dyDescent="0.15"/>
  <cols>
    <col min="1" max="1" width="16.33203125" style="18" bestFit="1" customWidth="1"/>
    <col min="2" max="2" width="12.6640625" style="51" customWidth="1"/>
    <col min="3" max="3" width="14.33203125" style="21" customWidth="1"/>
    <col min="4" max="4" width="13.33203125" style="41" hidden="1" customWidth="1"/>
    <col min="5" max="5" width="13.33203125" customWidth="1"/>
    <col min="6" max="6" width="12.83203125" style="19" customWidth="1"/>
    <col min="7" max="7" width="14.6640625" style="19" customWidth="1"/>
    <col min="8" max="8" width="0" hidden="1" customWidth="1"/>
    <col min="9" max="9" width="9" hidden="1" customWidth="1"/>
    <col min="10" max="10" width="11.6640625" hidden="1" customWidth="1"/>
    <col min="12" max="12" width="18.6640625" bestFit="1" customWidth="1"/>
  </cols>
  <sheetData>
    <row r="1" spans="1:8" s="5" customFormat="1" ht="54" customHeight="1" x14ac:dyDescent="0.15">
      <c r="A1" s="1" t="s">
        <v>0</v>
      </c>
      <c r="B1" s="2" t="s">
        <v>1</v>
      </c>
      <c r="C1" s="3" t="s">
        <v>2</v>
      </c>
      <c r="D1" s="35" t="s">
        <v>3</v>
      </c>
      <c r="E1" s="1" t="s">
        <v>30</v>
      </c>
      <c r="F1" s="4" t="s">
        <v>31</v>
      </c>
      <c r="G1" s="4" t="s">
        <v>32</v>
      </c>
      <c r="H1" s="4" t="s">
        <v>7</v>
      </c>
    </row>
    <row r="2" spans="1:8" x14ac:dyDescent="0.15">
      <c r="A2" s="6">
        <v>101</v>
      </c>
      <c r="B2" s="48">
        <v>1.333</v>
      </c>
      <c r="C2" s="7"/>
      <c r="D2" s="36">
        <v>36.975000000000001</v>
      </c>
      <c r="E2" s="29">
        <f>D2*5%+D2</f>
        <v>38.823750000000004</v>
      </c>
      <c r="F2" s="30"/>
      <c r="G2" s="8"/>
      <c r="H2" s="10" t="s">
        <v>8</v>
      </c>
    </row>
    <row r="3" spans="1:8" x14ac:dyDescent="0.15">
      <c r="A3" s="6">
        <v>102</v>
      </c>
      <c r="B3" s="48">
        <v>0.77839999999999998</v>
      </c>
      <c r="C3" s="7">
        <f t="shared" ref="C3:C66" si="0">(100/$B$86)*B3</f>
        <v>0.78891625366130502</v>
      </c>
      <c r="D3" s="36"/>
      <c r="E3" s="29"/>
      <c r="F3" s="30">
        <f t="shared" ref="F3:F66" si="1">(484745*C3/100)/12</f>
        <v>318.68600781754111</v>
      </c>
      <c r="G3" s="8">
        <f t="shared" ref="G3:G66" si="2">F3+E3</f>
        <v>318.68600781754111</v>
      </c>
      <c r="H3" s="32" t="s">
        <v>9</v>
      </c>
    </row>
    <row r="4" spans="1:8" x14ac:dyDescent="0.15">
      <c r="A4" s="6">
        <v>103</v>
      </c>
      <c r="B4" s="48">
        <v>0.94269999999999998</v>
      </c>
      <c r="C4" s="7">
        <f t="shared" si="0"/>
        <v>0.9554359613649952</v>
      </c>
      <c r="D4" s="36">
        <v>22.184999999999999</v>
      </c>
      <c r="E4" s="29">
        <f>D4*5%+D4</f>
        <v>23.294249999999998</v>
      </c>
      <c r="F4" s="30">
        <f t="shared" si="1"/>
        <v>385.95233757656223</v>
      </c>
      <c r="G4" s="8">
        <f t="shared" si="2"/>
        <v>409.24658757656221</v>
      </c>
      <c r="H4" s="32" t="s">
        <v>9</v>
      </c>
    </row>
    <row r="5" spans="1:8" x14ac:dyDescent="0.15">
      <c r="A5" s="6">
        <v>201</v>
      </c>
      <c r="B5" s="48">
        <v>2.0518000000000001</v>
      </c>
      <c r="C5" s="7">
        <f t="shared" si="0"/>
        <v>2.0795200016216158</v>
      </c>
      <c r="D5" s="36">
        <v>36.975000000000001</v>
      </c>
      <c r="E5" s="29">
        <f t="shared" ref="E5:E68" si="3">D5*5%+D5</f>
        <v>38.823750000000004</v>
      </c>
      <c r="F5" s="30">
        <f t="shared" si="1"/>
        <v>840.03076932172507</v>
      </c>
      <c r="G5" s="8">
        <f t="shared" si="2"/>
        <v>878.85451932172509</v>
      </c>
      <c r="H5" s="32" t="s">
        <v>9</v>
      </c>
    </row>
    <row r="6" spans="1:8" x14ac:dyDescent="0.15">
      <c r="A6" s="6">
        <v>202</v>
      </c>
      <c r="B6" s="48">
        <v>1.5178</v>
      </c>
      <c r="C6" s="7">
        <f t="shared" si="0"/>
        <v>1.5383056138323854</v>
      </c>
      <c r="D6" s="36">
        <v>36.975000000000001</v>
      </c>
      <c r="E6" s="29">
        <f>D6*5%+D6</f>
        <v>38.823750000000004</v>
      </c>
      <c r="F6" s="30">
        <f t="shared" si="1"/>
        <v>621.40496231431632</v>
      </c>
      <c r="G6" s="8">
        <f t="shared" si="2"/>
        <v>660.22871231431634</v>
      </c>
      <c r="H6" s="32" t="s">
        <v>9</v>
      </c>
    </row>
    <row r="7" spans="1:8" x14ac:dyDescent="0.15">
      <c r="A7" s="6">
        <v>203</v>
      </c>
      <c r="B7" s="48">
        <v>1.4766999999999999</v>
      </c>
      <c r="C7" s="7">
        <f t="shared" si="0"/>
        <v>1.4966503491542256</v>
      </c>
      <c r="D7" s="36">
        <v>22.184999999999999</v>
      </c>
      <c r="E7" s="29">
        <f t="shared" si="3"/>
        <v>23.294249999999998</v>
      </c>
      <c r="F7" s="30">
        <f t="shared" si="1"/>
        <v>604.57814458397092</v>
      </c>
      <c r="G7" s="8">
        <f t="shared" si="2"/>
        <v>627.87239458397096</v>
      </c>
      <c r="H7" s="32" t="s">
        <v>9</v>
      </c>
    </row>
    <row r="8" spans="1:8" x14ac:dyDescent="0.15">
      <c r="A8" s="6">
        <v>204</v>
      </c>
      <c r="B8" s="48">
        <v>1.107</v>
      </c>
      <c r="C8" s="7">
        <f t="shared" si="0"/>
        <v>1.1219556690686854</v>
      </c>
      <c r="D8" s="36">
        <v>36.975000000000001</v>
      </c>
      <c r="E8" s="29">
        <f t="shared" si="3"/>
        <v>38.823750000000004</v>
      </c>
      <c r="F8" s="30">
        <f t="shared" si="1"/>
        <v>453.21866733558318</v>
      </c>
      <c r="G8" s="8">
        <f t="shared" si="2"/>
        <v>492.0424173355832</v>
      </c>
      <c r="H8" s="32" t="s">
        <v>9</v>
      </c>
    </row>
    <row r="9" spans="1:8" x14ac:dyDescent="0.15">
      <c r="A9" s="6">
        <v>205</v>
      </c>
      <c r="B9" s="48">
        <v>0.84</v>
      </c>
      <c r="C9" s="7">
        <f t="shared" si="0"/>
        <v>0.8513484751740702</v>
      </c>
      <c r="D9" s="36">
        <v>22.184999999999999</v>
      </c>
      <c r="E9" s="29">
        <f t="shared" si="3"/>
        <v>23.294249999999998</v>
      </c>
      <c r="F9" s="30">
        <f t="shared" si="1"/>
        <v>343.90576383187886</v>
      </c>
      <c r="G9" s="8">
        <f t="shared" si="2"/>
        <v>367.20001383187883</v>
      </c>
      <c r="H9" s="32" t="s">
        <v>9</v>
      </c>
    </row>
    <row r="10" spans="1:8" x14ac:dyDescent="0.15">
      <c r="A10" s="6">
        <v>206</v>
      </c>
      <c r="B10" s="48">
        <v>0.81950000000000001</v>
      </c>
      <c r="C10" s="7">
        <f t="shared" si="0"/>
        <v>0.83057151833946496</v>
      </c>
      <c r="D10" s="36">
        <v>0</v>
      </c>
      <c r="E10" s="29">
        <f t="shared" si="3"/>
        <v>0</v>
      </c>
      <c r="F10" s="30">
        <f t="shared" si="1"/>
        <v>335.51282554788662</v>
      </c>
      <c r="G10" s="8">
        <f t="shared" si="2"/>
        <v>335.51282554788662</v>
      </c>
      <c r="H10" s="32" t="s">
        <v>9</v>
      </c>
    </row>
    <row r="11" spans="1:8" x14ac:dyDescent="0.15">
      <c r="A11" s="6">
        <v>207</v>
      </c>
      <c r="B11" s="48">
        <v>1.0454000000000001</v>
      </c>
      <c r="C11" s="7">
        <f t="shared" si="0"/>
        <v>1.0595234475559203</v>
      </c>
      <c r="D11" s="36">
        <v>22.184999999999999</v>
      </c>
      <c r="E11" s="29">
        <f t="shared" si="3"/>
        <v>23.294249999999998</v>
      </c>
      <c r="F11" s="30">
        <f t="shared" si="1"/>
        <v>427.99891132124549</v>
      </c>
      <c r="G11" s="8">
        <f t="shared" si="2"/>
        <v>451.29316132124546</v>
      </c>
      <c r="H11" s="32" t="s">
        <v>9</v>
      </c>
    </row>
    <row r="12" spans="1:8" x14ac:dyDescent="0.15">
      <c r="A12" s="6">
        <v>208</v>
      </c>
      <c r="B12" s="48">
        <v>1.1811</v>
      </c>
      <c r="C12" s="7">
        <f t="shared" si="0"/>
        <v>1.1970567667001124</v>
      </c>
      <c r="D12" s="36">
        <v>36.975000000000001</v>
      </c>
      <c r="E12" s="29">
        <f t="shared" si="3"/>
        <v>38.823750000000004</v>
      </c>
      <c r="F12" s="30">
        <f t="shared" si="1"/>
        <v>483.55606864503835</v>
      </c>
      <c r="G12" s="8">
        <f t="shared" si="2"/>
        <v>522.37981864503831</v>
      </c>
      <c r="H12" s="32" t="s">
        <v>9</v>
      </c>
    </row>
    <row r="13" spans="1:8" x14ac:dyDescent="0.15">
      <c r="A13" s="6">
        <v>209</v>
      </c>
      <c r="B13" s="48">
        <v>1.0946</v>
      </c>
      <c r="C13" s="7">
        <f t="shared" si="0"/>
        <v>1.109388143958973</v>
      </c>
      <c r="D13" s="36">
        <v>36.975000000000001</v>
      </c>
      <c r="E13" s="29">
        <f t="shared" si="3"/>
        <v>38.823750000000004</v>
      </c>
      <c r="F13" s="30">
        <f t="shared" si="1"/>
        <v>448.1419632028269</v>
      </c>
      <c r="G13" s="8">
        <f t="shared" si="2"/>
        <v>486.96571320282692</v>
      </c>
      <c r="H13" s="32" t="s">
        <v>9</v>
      </c>
    </row>
    <row r="14" spans="1:8" x14ac:dyDescent="0.15">
      <c r="A14" s="6">
        <v>210</v>
      </c>
      <c r="B14" s="48">
        <v>0.79900000000000004</v>
      </c>
      <c r="C14" s="7">
        <f t="shared" si="0"/>
        <v>0.80979456150485973</v>
      </c>
      <c r="D14" s="36">
        <v>36.975000000000001</v>
      </c>
      <c r="E14" s="29">
        <f t="shared" si="3"/>
        <v>38.823750000000004</v>
      </c>
      <c r="F14" s="30">
        <f t="shared" si="1"/>
        <v>327.11988726389433</v>
      </c>
      <c r="G14" s="8">
        <f t="shared" si="2"/>
        <v>365.94363726389435</v>
      </c>
      <c r="H14" s="26" t="s">
        <v>10</v>
      </c>
    </row>
    <row r="15" spans="1:8" x14ac:dyDescent="0.15">
      <c r="A15" s="6">
        <v>211</v>
      </c>
      <c r="B15" s="48">
        <v>1.4357</v>
      </c>
      <c r="C15" s="7">
        <f t="shared" si="0"/>
        <v>1.4550964354850151</v>
      </c>
      <c r="D15" s="36">
        <v>22.184999999999999</v>
      </c>
      <c r="E15" s="29">
        <f t="shared" si="3"/>
        <v>23.294249999999998</v>
      </c>
      <c r="F15" s="30">
        <f t="shared" si="1"/>
        <v>587.79226801598645</v>
      </c>
      <c r="G15" s="8">
        <f t="shared" si="2"/>
        <v>611.08651801598648</v>
      </c>
      <c r="H15" s="26" t="s">
        <v>10</v>
      </c>
    </row>
    <row r="16" spans="1:8" x14ac:dyDescent="0.15">
      <c r="A16" s="6">
        <v>301</v>
      </c>
      <c r="B16" s="48">
        <v>2.0825999999999998</v>
      </c>
      <c r="C16" s="7">
        <f t="shared" si="0"/>
        <v>2.1107361123779982</v>
      </c>
      <c r="D16" s="36">
        <v>36.975000000000001</v>
      </c>
      <c r="E16" s="29">
        <f t="shared" si="3"/>
        <v>38.823750000000004</v>
      </c>
      <c r="F16" s="30">
        <f t="shared" si="1"/>
        <v>852.64064732889392</v>
      </c>
      <c r="G16" s="8">
        <f t="shared" si="2"/>
        <v>891.46439732889394</v>
      </c>
      <c r="H16" s="32" t="s">
        <v>9</v>
      </c>
    </row>
    <row r="17" spans="1:8" x14ac:dyDescent="0.15">
      <c r="A17" s="6">
        <v>302</v>
      </c>
      <c r="B17" s="48">
        <v>1.5384</v>
      </c>
      <c r="C17" s="7">
        <f t="shared" si="0"/>
        <v>1.55918392167594</v>
      </c>
      <c r="D17" s="36">
        <v>36.975000000000001</v>
      </c>
      <c r="E17" s="29">
        <f t="shared" si="3"/>
        <v>38.823750000000004</v>
      </c>
      <c r="F17" s="30">
        <f t="shared" si="1"/>
        <v>629.83884176066965</v>
      </c>
      <c r="G17" s="8">
        <f t="shared" si="2"/>
        <v>668.66259176066967</v>
      </c>
      <c r="H17" s="26" t="s">
        <v>10</v>
      </c>
    </row>
    <row r="18" spans="1:8" x14ac:dyDescent="0.15">
      <c r="A18" s="6">
        <v>303</v>
      </c>
      <c r="B18" s="48">
        <v>1.4973000000000001</v>
      </c>
      <c r="C18" s="7">
        <f t="shared" si="0"/>
        <v>1.5175286569977802</v>
      </c>
      <c r="D18" s="36">
        <v>44.37</v>
      </c>
      <c r="E18" s="29">
        <f t="shared" si="3"/>
        <v>46.588499999999996</v>
      </c>
      <c r="F18" s="30">
        <f t="shared" si="1"/>
        <v>613.01202403032414</v>
      </c>
      <c r="G18" s="8">
        <f t="shared" si="2"/>
        <v>659.6005240303241</v>
      </c>
      <c r="H18" s="26" t="s">
        <v>10</v>
      </c>
    </row>
    <row r="19" spans="1:8" x14ac:dyDescent="0.15">
      <c r="A19" s="6">
        <v>304</v>
      </c>
      <c r="B19" s="48">
        <v>1.1173</v>
      </c>
      <c r="C19" s="7">
        <f t="shared" si="0"/>
        <v>1.1323948229904626</v>
      </c>
      <c r="D19" s="36">
        <v>0</v>
      </c>
      <c r="E19" s="29">
        <f t="shared" si="3"/>
        <v>0</v>
      </c>
      <c r="F19" s="30">
        <f t="shared" si="1"/>
        <v>457.43560705875979</v>
      </c>
      <c r="G19" s="8">
        <f t="shared" si="2"/>
        <v>457.43560705875979</v>
      </c>
      <c r="H19" s="32" t="s">
        <v>9</v>
      </c>
    </row>
    <row r="20" spans="1:8" x14ac:dyDescent="0.15">
      <c r="A20" s="6">
        <v>305</v>
      </c>
      <c r="B20" s="48">
        <v>0.84619999999999995</v>
      </c>
      <c r="C20" s="7">
        <f t="shared" si="0"/>
        <v>0.85763223772892638</v>
      </c>
      <c r="D20" s="36">
        <v>0</v>
      </c>
      <c r="E20" s="29">
        <f t="shared" si="3"/>
        <v>0</v>
      </c>
      <c r="F20" s="30">
        <f t="shared" si="1"/>
        <v>346.444115898257</v>
      </c>
      <c r="G20" s="8">
        <f t="shared" si="2"/>
        <v>346.444115898257</v>
      </c>
      <c r="H20" s="26" t="s">
        <v>10</v>
      </c>
    </row>
    <row r="21" spans="1:8" x14ac:dyDescent="0.15">
      <c r="A21" s="6">
        <v>306</v>
      </c>
      <c r="B21" s="48">
        <v>0.82569999999999999</v>
      </c>
      <c r="C21" s="7">
        <f t="shared" si="0"/>
        <v>0.83685528089432115</v>
      </c>
      <c r="D21" s="36">
        <v>0</v>
      </c>
      <c r="E21" s="29">
        <f t="shared" si="3"/>
        <v>0</v>
      </c>
      <c r="F21" s="30">
        <f t="shared" si="1"/>
        <v>338.05117761426476</v>
      </c>
      <c r="G21" s="8">
        <f t="shared" si="2"/>
        <v>338.05117761426476</v>
      </c>
      <c r="H21" s="32" t="s">
        <v>9</v>
      </c>
    </row>
    <row r="22" spans="1:8" x14ac:dyDescent="0.15">
      <c r="A22" s="6">
        <v>307</v>
      </c>
      <c r="B22" s="48">
        <v>1.0557000000000001</v>
      </c>
      <c r="C22" s="7">
        <f t="shared" si="0"/>
        <v>1.0699626014776977</v>
      </c>
      <c r="D22" s="36">
        <v>36.975000000000001</v>
      </c>
      <c r="E22" s="29">
        <f t="shared" si="3"/>
        <v>38.823750000000004</v>
      </c>
      <c r="F22" s="30">
        <f t="shared" si="1"/>
        <v>432.21585104442215</v>
      </c>
      <c r="G22" s="8">
        <f t="shared" si="2"/>
        <v>471.03960104442217</v>
      </c>
      <c r="H22" s="26" t="s">
        <v>10</v>
      </c>
    </row>
    <row r="23" spans="1:8" x14ac:dyDescent="0.15">
      <c r="A23" s="6">
        <v>308</v>
      </c>
      <c r="B23" s="48">
        <v>1.1896</v>
      </c>
      <c r="C23" s="7">
        <f t="shared" si="0"/>
        <v>1.2056716024608023</v>
      </c>
      <c r="D23" s="36">
        <v>22.184999999999999</v>
      </c>
      <c r="E23" s="29">
        <f t="shared" si="3"/>
        <v>23.294249999999998</v>
      </c>
      <c r="F23" s="30">
        <f t="shared" si="1"/>
        <v>487.03606744571806</v>
      </c>
      <c r="G23" s="8">
        <f t="shared" si="2"/>
        <v>510.33031744571804</v>
      </c>
      <c r="H23" s="32" t="s">
        <v>9</v>
      </c>
    </row>
    <row r="24" spans="1:8" s="22" customFormat="1" x14ac:dyDescent="0.15">
      <c r="A24" s="43">
        <v>309</v>
      </c>
      <c r="B24" s="49">
        <v>1.1128</v>
      </c>
      <c r="C24" s="44">
        <f t="shared" si="0"/>
        <v>1.1278340275877445</v>
      </c>
      <c r="D24" s="45">
        <v>22.184999999999999</v>
      </c>
      <c r="E24" s="29">
        <f>D24*5%+D24+38.82</f>
        <v>62.114249999999998</v>
      </c>
      <c r="F24" s="30">
        <f t="shared" si="1"/>
        <v>455.59325475251768</v>
      </c>
      <c r="G24" s="46">
        <f t="shared" si="2"/>
        <v>517.70750475251771</v>
      </c>
      <c r="H24" s="26" t="s">
        <v>10</v>
      </c>
    </row>
    <row r="25" spans="1:8" x14ac:dyDescent="0.15">
      <c r="A25" s="6">
        <v>310</v>
      </c>
      <c r="B25" s="48">
        <v>0.80510000000000004</v>
      </c>
      <c r="C25" s="7">
        <f t="shared" si="0"/>
        <v>0.81597697305076666</v>
      </c>
      <c r="D25" s="36">
        <v>36.975000000000001</v>
      </c>
      <c r="E25" s="29">
        <f t="shared" si="3"/>
        <v>38.823750000000004</v>
      </c>
      <c r="F25" s="30">
        <f t="shared" si="1"/>
        <v>329.61729816791154</v>
      </c>
      <c r="G25" s="8">
        <f t="shared" si="2"/>
        <v>368.44104816791156</v>
      </c>
      <c r="H25" s="32" t="s">
        <v>9</v>
      </c>
    </row>
    <row r="26" spans="1:8" x14ac:dyDescent="0.15">
      <c r="A26" s="6">
        <v>311</v>
      </c>
      <c r="B26" s="48">
        <v>1.4561999999999999</v>
      </c>
      <c r="C26" s="7">
        <f t="shared" si="0"/>
        <v>1.4758733923196203</v>
      </c>
      <c r="D26" s="36">
        <v>36.975000000000001</v>
      </c>
      <c r="E26" s="29">
        <f>D26*5%+D26</f>
        <v>38.823750000000004</v>
      </c>
      <c r="F26" s="30">
        <f t="shared" si="1"/>
        <v>596.18520629997863</v>
      </c>
      <c r="G26" s="8">
        <f t="shared" si="2"/>
        <v>635.00895629997865</v>
      </c>
      <c r="H26" s="32" t="s">
        <v>9</v>
      </c>
    </row>
    <row r="27" spans="1:8" x14ac:dyDescent="0.15">
      <c r="A27" s="6">
        <v>401</v>
      </c>
      <c r="B27" s="48">
        <v>2.1135000000000002</v>
      </c>
      <c r="C27" s="7">
        <f t="shared" si="0"/>
        <v>2.1420535741433304</v>
      </c>
      <c r="D27" s="36">
        <v>73.95</v>
      </c>
      <c r="E27" s="29">
        <f t="shared" si="3"/>
        <v>77.647500000000008</v>
      </c>
      <c r="F27" s="30">
        <f t="shared" si="1"/>
        <v>865.29146649842403</v>
      </c>
      <c r="G27" s="8">
        <f t="shared" si="2"/>
        <v>942.93896649842407</v>
      </c>
      <c r="H27" s="26" t="s">
        <v>10</v>
      </c>
    </row>
    <row r="28" spans="1:8" x14ac:dyDescent="0.15">
      <c r="A28" s="6">
        <v>402</v>
      </c>
      <c r="B28" s="48">
        <v>1.5589</v>
      </c>
      <c r="C28" s="7">
        <f t="shared" si="0"/>
        <v>1.5799608785105452</v>
      </c>
      <c r="D28" s="36">
        <v>36.975000000000001</v>
      </c>
      <c r="E28" s="29">
        <f t="shared" si="3"/>
        <v>38.823750000000004</v>
      </c>
      <c r="F28" s="30">
        <f t="shared" si="1"/>
        <v>638.23178004466195</v>
      </c>
      <c r="G28" s="8">
        <f t="shared" si="2"/>
        <v>677.05553004466196</v>
      </c>
      <c r="H28" s="26" t="s">
        <v>10</v>
      </c>
    </row>
    <row r="29" spans="1:8" x14ac:dyDescent="0.15">
      <c r="A29" s="6">
        <v>403</v>
      </c>
      <c r="B29" s="48">
        <v>1.5178</v>
      </c>
      <c r="C29" s="7">
        <f t="shared" si="0"/>
        <v>1.5383056138323854</v>
      </c>
      <c r="D29" s="36">
        <v>36.975000000000001</v>
      </c>
      <c r="E29" s="29">
        <f t="shared" si="3"/>
        <v>38.823750000000004</v>
      </c>
      <c r="F29" s="30">
        <f t="shared" si="1"/>
        <v>621.40496231431632</v>
      </c>
      <c r="G29" s="8">
        <f t="shared" si="2"/>
        <v>660.22871231431634</v>
      </c>
      <c r="H29" s="26" t="s">
        <v>10</v>
      </c>
    </row>
    <row r="30" spans="1:8" x14ac:dyDescent="0.15">
      <c r="A30" s="6">
        <v>404</v>
      </c>
      <c r="B30" s="48">
        <v>1.1275999999999999</v>
      </c>
      <c r="C30" s="7">
        <f t="shared" si="0"/>
        <v>1.14283397691224</v>
      </c>
      <c r="D30" s="36">
        <v>59.16</v>
      </c>
      <c r="E30" s="29">
        <f t="shared" si="3"/>
        <v>62.117999999999995</v>
      </c>
      <c r="F30" s="30">
        <f t="shared" si="1"/>
        <v>461.65254678193645</v>
      </c>
      <c r="G30" s="8">
        <f t="shared" si="2"/>
        <v>523.77054678193645</v>
      </c>
      <c r="H30" s="32" t="s">
        <v>9</v>
      </c>
    </row>
    <row r="31" spans="1:8" x14ac:dyDescent="0.15">
      <c r="A31" s="6">
        <v>405</v>
      </c>
      <c r="B31" s="48">
        <v>0.85240000000000005</v>
      </c>
      <c r="C31" s="7">
        <f t="shared" si="0"/>
        <v>0.86391600028378279</v>
      </c>
      <c r="D31" s="36">
        <v>0</v>
      </c>
      <c r="E31" s="29">
        <f t="shared" si="3"/>
        <v>0</v>
      </c>
      <c r="F31" s="30">
        <f t="shared" si="1"/>
        <v>348.98246796463519</v>
      </c>
      <c r="G31" s="8">
        <f t="shared" si="2"/>
        <v>348.98246796463519</v>
      </c>
      <c r="H31" s="32" t="s">
        <v>9</v>
      </c>
    </row>
    <row r="32" spans="1:8" x14ac:dyDescent="0.15">
      <c r="A32" s="6">
        <v>406</v>
      </c>
      <c r="B32" s="48">
        <v>0.83179999999999998</v>
      </c>
      <c r="C32" s="7">
        <f t="shared" si="0"/>
        <v>0.84303769244022808</v>
      </c>
      <c r="D32" s="36">
        <v>0</v>
      </c>
      <c r="E32" s="29">
        <f t="shared" si="3"/>
        <v>0</v>
      </c>
      <c r="F32" s="30">
        <f t="shared" si="1"/>
        <v>340.54858851828197</v>
      </c>
      <c r="G32" s="8">
        <f t="shared" si="2"/>
        <v>340.54858851828197</v>
      </c>
      <c r="H32" s="26" t="s">
        <v>10</v>
      </c>
    </row>
    <row r="33" spans="1:8" x14ac:dyDescent="0.15">
      <c r="A33" s="6">
        <v>407</v>
      </c>
      <c r="B33" s="48">
        <v>1.0660000000000001</v>
      </c>
      <c r="C33" s="7">
        <f t="shared" si="0"/>
        <v>1.0804017553994749</v>
      </c>
      <c r="D33" s="36">
        <v>22.184999999999999</v>
      </c>
      <c r="E33" s="29">
        <f t="shared" si="3"/>
        <v>23.294249999999998</v>
      </c>
      <c r="F33" s="30">
        <f t="shared" si="1"/>
        <v>436.43279076759876</v>
      </c>
      <c r="G33" s="8">
        <f t="shared" si="2"/>
        <v>459.72704076759874</v>
      </c>
      <c r="H33" s="32" t="s">
        <v>9</v>
      </c>
    </row>
    <row r="34" spans="1:8" x14ac:dyDescent="0.15">
      <c r="A34" s="6">
        <v>408</v>
      </c>
      <c r="B34" s="48">
        <v>0.83179999999999998</v>
      </c>
      <c r="C34" s="7">
        <f t="shared" si="0"/>
        <v>0.84303769244022808</v>
      </c>
      <c r="D34" s="36">
        <v>0</v>
      </c>
      <c r="E34" s="29">
        <f t="shared" si="3"/>
        <v>0</v>
      </c>
      <c r="F34" s="30">
        <f t="shared" si="1"/>
        <v>340.54858851828197</v>
      </c>
      <c r="G34" s="8">
        <f t="shared" si="2"/>
        <v>340.54858851828197</v>
      </c>
      <c r="H34" s="32" t="s">
        <v>9</v>
      </c>
    </row>
    <row r="35" spans="1:8" x14ac:dyDescent="0.15">
      <c r="A35" s="6">
        <v>409</v>
      </c>
      <c r="B35" s="48">
        <v>1.4973000000000001</v>
      </c>
      <c r="C35" s="7">
        <f t="shared" si="0"/>
        <v>1.5175286569977802</v>
      </c>
      <c r="D35" s="36">
        <v>36.975000000000001</v>
      </c>
      <c r="E35" s="29">
        <f t="shared" si="3"/>
        <v>38.823750000000004</v>
      </c>
      <c r="F35" s="30">
        <f t="shared" si="1"/>
        <v>613.01202403032414</v>
      </c>
      <c r="G35" s="8">
        <f t="shared" si="2"/>
        <v>651.83577403032416</v>
      </c>
      <c r="H35" s="26" t="s">
        <v>10</v>
      </c>
    </row>
    <row r="36" spans="1:8" x14ac:dyDescent="0.15">
      <c r="A36" s="6">
        <v>410</v>
      </c>
      <c r="B36" s="48">
        <v>0.81130000000000002</v>
      </c>
      <c r="C36" s="7">
        <f t="shared" si="0"/>
        <v>0.82226073560562285</v>
      </c>
      <c r="D36" s="36">
        <v>0</v>
      </c>
      <c r="E36" s="29">
        <f t="shared" si="3"/>
        <v>0</v>
      </c>
      <c r="F36" s="30">
        <f t="shared" si="1"/>
        <v>332.15565023428968</v>
      </c>
      <c r="G36" s="8">
        <f t="shared" si="2"/>
        <v>332.15565023428968</v>
      </c>
      <c r="H36" s="26" t="s">
        <v>10</v>
      </c>
    </row>
    <row r="37" spans="1:8" x14ac:dyDescent="0.15">
      <c r="A37" s="6">
        <v>411</v>
      </c>
      <c r="B37" s="48">
        <v>1.4766999999999999</v>
      </c>
      <c r="C37" s="7">
        <f t="shared" si="0"/>
        <v>1.4966503491542256</v>
      </c>
      <c r="D37" s="36">
        <v>44.37</v>
      </c>
      <c r="E37" s="29">
        <f t="shared" si="3"/>
        <v>46.588499999999996</v>
      </c>
      <c r="F37" s="30">
        <f t="shared" si="1"/>
        <v>604.57814458397092</v>
      </c>
      <c r="G37" s="8">
        <f t="shared" si="2"/>
        <v>651.16664458397088</v>
      </c>
      <c r="H37" s="32" t="s">
        <v>9</v>
      </c>
    </row>
    <row r="38" spans="1:8" x14ac:dyDescent="0.15">
      <c r="A38" s="6">
        <v>501</v>
      </c>
      <c r="B38" s="48">
        <v>2.1442999999999999</v>
      </c>
      <c r="C38" s="7">
        <f t="shared" si="0"/>
        <v>2.1732696848997128</v>
      </c>
      <c r="D38" s="36">
        <v>44.37</v>
      </c>
      <c r="E38" s="29">
        <f t="shared" si="3"/>
        <v>46.588499999999996</v>
      </c>
      <c r="F38" s="30">
        <f t="shared" si="1"/>
        <v>877.90134450559265</v>
      </c>
      <c r="G38" s="8">
        <f t="shared" si="2"/>
        <v>924.4898445055926</v>
      </c>
      <c r="H38" s="32" t="s">
        <v>9</v>
      </c>
    </row>
    <row r="39" spans="1:8" x14ac:dyDescent="0.15">
      <c r="A39" s="6">
        <v>502</v>
      </c>
      <c r="B39" s="48">
        <v>1.5793999999999999</v>
      </c>
      <c r="C39" s="7">
        <f t="shared" si="0"/>
        <v>1.6007378353451505</v>
      </c>
      <c r="D39" s="36">
        <v>36.975000000000001</v>
      </c>
      <c r="E39" s="29">
        <f t="shared" si="3"/>
        <v>38.823750000000004</v>
      </c>
      <c r="F39" s="30">
        <f t="shared" si="1"/>
        <v>646.62471832865413</v>
      </c>
      <c r="G39" s="8">
        <f t="shared" si="2"/>
        <v>685.44846832865414</v>
      </c>
      <c r="H39" s="26" t="s">
        <v>10</v>
      </c>
    </row>
    <row r="40" spans="1:8" x14ac:dyDescent="0.15">
      <c r="A40" s="6">
        <v>503</v>
      </c>
      <c r="B40" s="48">
        <v>1.5384</v>
      </c>
      <c r="C40" s="7">
        <f t="shared" si="0"/>
        <v>1.55918392167594</v>
      </c>
      <c r="D40" s="36">
        <v>36.975000000000001</v>
      </c>
      <c r="E40" s="29">
        <f t="shared" si="3"/>
        <v>38.823750000000004</v>
      </c>
      <c r="F40" s="30">
        <f t="shared" si="1"/>
        <v>629.83884176066965</v>
      </c>
      <c r="G40" s="8">
        <f t="shared" si="2"/>
        <v>668.66259176066967</v>
      </c>
      <c r="H40" s="26" t="s">
        <v>10</v>
      </c>
    </row>
    <row r="41" spans="1:8" x14ac:dyDescent="0.15">
      <c r="A41" s="6">
        <v>504</v>
      </c>
      <c r="B41" s="48">
        <v>1.1378999999999999</v>
      </c>
      <c r="C41" s="7">
        <f t="shared" si="0"/>
        <v>1.1532731308340172</v>
      </c>
      <c r="D41" s="36">
        <v>36.975000000000001</v>
      </c>
      <c r="E41" s="29">
        <f t="shared" si="3"/>
        <v>38.823750000000004</v>
      </c>
      <c r="F41" s="30">
        <f t="shared" si="1"/>
        <v>465.869486505113</v>
      </c>
      <c r="G41" s="8">
        <f t="shared" si="2"/>
        <v>504.69323650511302</v>
      </c>
      <c r="H41" s="32" t="s">
        <v>9</v>
      </c>
    </row>
    <row r="42" spans="1:8" x14ac:dyDescent="0.15">
      <c r="A42" s="6">
        <v>505</v>
      </c>
      <c r="B42" s="48">
        <v>0.85850000000000004</v>
      </c>
      <c r="C42" s="7">
        <f t="shared" si="0"/>
        <v>0.87009841182968972</v>
      </c>
      <c r="D42" s="36">
        <v>36.975000000000001</v>
      </c>
      <c r="E42" s="29">
        <f t="shared" si="3"/>
        <v>38.823750000000004</v>
      </c>
      <c r="F42" s="30">
        <f t="shared" si="1"/>
        <v>351.47987886865241</v>
      </c>
      <c r="G42" s="8">
        <f t="shared" si="2"/>
        <v>390.30362886865242</v>
      </c>
      <c r="H42" s="26" t="s">
        <v>10</v>
      </c>
    </row>
    <row r="43" spans="1:8" x14ac:dyDescent="0.15">
      <c r="A43" s="6">
        <v>506</v>
      </c>
      <c r="B43" s="48">
        <v>0.83799999999999997</v>
      </c>
      <c r="C43" s="7">
        <f t="shared" si="0"/>
        <v>0.84932145499508427</v>
      </c>
      <c r="D43" s="36">
        <v>0</v>
      </c>
      <c r="E43" s="29">
        <f t="shared" si="3"/>
        <v>0</v>
      </c>
      <c r="F43" s="30">
        <f t="shared" si="1"/>
        <v>343.08694058466011</v>
      </c>
      <c r="G43" s="8">
        <f t="shared" si="2"/>
        <v>343.08694058466011</v>
      </c>
      <c r="H43" s="32" t="s">
        <v>9</v>
      </c>
    </row>
    <row r="44" spans="1:8" x14ac:dyDescent="0.15">
      <c r="A44" s="6">
        <v>507</v>
      </c>
      <c r="B44" s="48">
        <v>1.0762</v>
      </c>
      <c r="C44" s="7">
        <f t="shared" si="0"/>
        <v>1.090739558312303</v>
      </c>
      <c r="D44" s="36">
        <v>36.975000000000001</v>
      </c>
      <c r="E44" s="29">
        <f t="shared" si="3"/>
        <v>38.823750000000004</v>
      </c>
      <c r="F44" s="30">
        <f t="shared" si="1"/>
        <v>440.60878932841439</v>
      </c>
      <c r="G44" s="8">
        <f t="shared" si="2"/>
        <v>479.43253932841441</v>
      </c>
      <c r="H44" s="26" t="s">
        <v>10</v>
      </c>
    </row>
    <row r="45" spans="1:8" x14ac:dyDescent="0.15">
      <c r="A45" s="6">
        <v>508</v>
      </c>
      <c r="B45" s="48">
        <v>0.83799999999999997</v>
      </c>
      <c r="C45" s="7">
        <f t="shared" si="0"/>
        <v>0.84932145499508427</v>
      </c>
      <c r="D45" s="36">
        <v>22.184999999999999</v>
      </c>
      <c r="E45" s="29">
        <f t="shared" si="3"/>
        <v>23.294249999999998</v>
      </c>
      <c r="F45" s="30">
        <f t="shared" si="1"/>
        <v>343.08694058466011</v>
      </c>
      <c r="G45" s="8">
        <f t="shared" si="2"/>
        <v>366.38119058466009</v>
      </c>
      <c r="H45" s="32" t="s">
        <v>9</v>
      </c>
    </row>
    <row r="46" spans="1:8" x14ac:dyDescent="0.15">
      <c r="A46" s="6">
        <v>509</v>
      </c>
      <c r="B46" s="48">
        <v>1.5178</v>
      </c>
      <c r="C46" s="7">
        <f t="shared" si="0"/>
        <v>1.5383056138323854</v>
      </c>
      <c r="D46" s="36">
        <v>22.184999999999999</v>
      </c>
      <c r="E46" s="29">
        <f t="shared" si="3"/>
        <v>23.294249999999998</v>
      </c>
      <c r="F46" s="30">
        <f t="shared" si="1"/>
        <v>621.40496231431632</v>
      </c>
      <c r="G46" s="8">
        <f t="shared" si="2"/>
        <v>644.69921231431636</v>
      </c>
      <c r="H46" s="32" t="s">
        <v>9</v>
      </c>
    </row>
    <row r="47" spans="1:8" x14ac:dyDescent="0.15">
      <c r="A47" s="6">
        <v>510</v>
      </c>
      <c r="B47" s="48">
        <v>0.81740000000000002</v>
      </c>
      <c r="C47" s="7">
        <f t="shared" si="0"/>
        <v>0.82844314715152978</v>
      </c>
      <c r="D47" s="36">
        <v>22.184999999999999</v>
      </c>
      <c r="E47" s="29">
        <f t="shared" si="3"/>
        <v>23.294249999999998</v>
      </c>
      <c r="F47" s="30">
        <f t="shared" si="1"/>
        <v>334.6530611383069</v>
      </c>
      <c r="G47" s="8">
        <f t="shared" si="2"/>
        <v>357.94731113830687</v>
      </c>
      <c r="H47" s="32" t="s">
        <v>9</v>
      </c>
    </row>
    <row r="48" spans="1:8" x14ac:dyDescent="0.15">
      <c r="A48" s="6">
        <v>511</v>
      </c>
      <c r="B48" s="48">
        <v>1.4973000000000001</v>
      </c>
      <c r="C48" s="7">
        <f t="shared" si="0"/>
        <v>1.5175286569977802</v>
      </c>
      <c r="D48" s="36">
        <v>22.184999999999999</v>
      </c>
      <c r="E48" s="29">
        <f t="shared" si="3"/>
        <v>23.294249999999998</v>
      </c>
      <c r="F48" s="30">
        <f t="shared" si="1"/>
        <v>613.01202403032414</v>
      </c>
      <c r="G48" s="8">
        <f t="shared" si="2"/>
        <v>636.30627403032418</v>
      </c>
      <c r="H48" s="32" t="s">
        <v>9</v>
      </c>
    </row>
    <row r="49" spans="1:10" x14ac:dyDescent="0.15">
      <c r="A49" s="6">
        <v>601</v>
      </c>
      <c r="B49" s="48">
        <v>2.1751</v>
      </c>
      <c r="C49" s="7">
        <f t="shared" si="0"/>
        <v>2.2044857956560953</v>
      </c>
      <c r="D49" s="36">
        <v>36.975000000000001</v>
      </c>
      <c r="E49" s="29">
        <f t="shared" si="3"/>
        <v>38.823750000000004</v>
      </c>
      <c r="F49" s="30">
        <f t="shared" si="1"/>
        <v>890.51122251276149</v>
      </c>
      <c r="G49" s="8">
        <f t="shared" si="2"/>
        <v>929.33497251276151</v>
      </c>
      <c r="H49" s="32" t="s">
        <v>9</v>
      </c>
    </row>
    <row r="50" spans="1:10" x14ac:dyDescent="0.15">
      <c r="A50" s="6">
        <v>602</v>
      </c>
      <c r="B50" s="48">
        <v>1.6</v>
      </c>
      <c r="C50" s="7">
        <f t="shared" si="0"/>
        <v>1.6216161431887053</v>
      </c>
      <c r="D50" s="36">
        <v>22.184999999999999</v>
      </c>
      <c r="E50" s="29">
        <f t="shared" si="3"/>
        <v>23.294249999999998</v>
      </c>
      <c r="F50" s="30">
        <f t="shared" si="1"/>
        <v>655.05859777500746</v>
      </c>
      <c r="G50" s="8">
        <f t="shared" si="2"/>
        <v>678.35284777500749</v>
      </c>
      <c r="H50" s="26" t="s">
        <v>10</v>
      </c>
    </row>
    <row r="51" spans="1:10" x14ac:dyDescent="0.15">
      <c r="A51" s="6">
        <v>603</v>
      </c>
      <c r="B51" s="48">
        <v>1.5589</v>
      </c>
      <c r="C51" s="7">
        <f t="shared" si="0"/>
        <v>1.5799608785105452</v>
      </c>
      <c r="D51" s="36">
        <v>36.975000000000001</v>
      </c>
      <c r="E51" s="29">
        <f t="shared" si="3"/>
        <v>38.823750000000004</v>
      </c>
      <c r="F51" s="30">
        <f t="shared" si="1"/>
        <v>638.23178004466195</v>
      </c>
      <c r="G51" s="8">
        <f t="shared" si="2"/>
        <v>677.05553004466196</v>
      </c>
      <c r="H51" s="26" t="s">
        <v>10</v>
      </c>
    </row>
    <row r="52" spans="1:10" x14ac:dyDescent="0.15">
      <c r="A52" s="6">
        <v>604</v>
      </c>
      <c r="B52" s="48">
        <v>1.1480999999999999</v>
      </c>
      <c r="C52" s="7">
        <f t="shared" si="0"/>
        <v>1.1636109337468452</v>
      </c>
      <c r="D52" s="36">
        <v>73.95</v>
      </c>
      <c r="E52" s="29">
        <f>D52*5%+D52-38.82</f>
        <v>38.827500000000008</v>
      </c>
      <c r="F52" s="30">
        <f t="shared" si="1"/>
        <v>470.04548506592874</v>
      </c>
      <c r="G52" s="8">
        <f t="shared" si="2"/>
        <v>508.87298506592873</v>
      </c>
      <c r="H52" s="32" t="s">
        <v>9</v>
      </c>
      <c r="J52" s="33"/>
    </row>
    <row r="53" spans="1:10" x14ac:dyDescent="0.15">
      <c r="A53" s="6">
        <v>605</v>
      </c>
      <c r="B53" s="48">
        <v>0.86470000000000002</v>
      </c>
      <c r="C53" s="7">
        <f t="shared" si="0"/>
        <v>0.87638217438454591</v>
      </c>
      <c r="D53" s="36">
        <v>22.184999999999999</v>
      </c>
      <c r="E53" s="29">
        <f t="shared" si="3"/>
        <v>23.294249999999998</v>
      </c>
      <c r="F53" s="30">
        <f t="shared" si="1"/>
        <v>354.01823093503054</v>
      </c>
      <c r="G53" s="8">
        <f t="shared" si="2"/>
        <v>377.31248093503052</v>
      </c>
      <c r="H53" s="32" t="s">
        <v>9</v>
      </c>
    </row>
    <row r="54" spans="1:10" x14ac:dyDescent="0.15">
      <c r="A54" s="6">
        <v>606</v>
      </c>
      <c r="B54" s="48">
        <v>0.84419999999999995</v>
      </c>
      <c r="C54" s="7">
        <f t="shared" si="0"/>
        <v>0.85560521754994057</v>
      </c>
      <c r="D54" s="36">
        <v>36.975000000000001</v>
      </c>
      <c r="E54" s="29">
        <f t="shared" si="3"/>
        <v>38.823750000000004</v>
      </c>
      <c r="F54" s="30">
        <f t="shared" si="1"/>
        <v>345.62529265103831</v>
      </c>
      <c r="G54" s="8">
        <f t="shared" si="2"/>
        <v>384.44904265103833</v>
      </c>
      <c r="H54" s="32" t="s">
        <v>9</v>
      </c>
    </row>
    <row r="55" spans="1:10" x14ac:dyDescent="0.15">
      <c r="A55" s="6">
        <v>607</v>
      </c>
      <c r="B55" s="48">
        <v>1.0865</v>
      </c>
      <c r="C55" s="7">
        <f t="shared" si="0"/>
        <v>1.1011787122340801</v>
      </c>
      <c r="D55" s="36">
        <v>22.184999999999999</v>
      </c>
      <c r="E55" s="29">
        <f t="shared" si="3"/>
        <v>23.294249999999998</v>
      </c>
      <c r="F55" s="30">
        <f t="shared" si="1"/>
        <v>444.825729051591</v>
      </c>
      <c r="G55" s="8">
        <f t="shared" si="2"/>
        <v>468.11997905159097</v>
      </c>
      <c r="H55" s="32" t="s">
        <v>9</v>
      </c>
    </row>
    <row r="56" spans="1:10" x14ac:dyDescent="0.15">
      <c r="A56" s="6">
        <v>608</v>
      </c>
      <c r="B56" s="48">
        <v>1.2303999999999999</v>
      </c>
      <c r="C56" s="7">
        <f t="shared" si="0"/>
        <v>1.2470228141121142</v>
      </c>
      <c r="D56" s="36">
        <v>36.975000000000001</v>
      </c>
      <c r="E56" s="29">
        <f t="shared" si="3"/>
        <v>38.823750000000004</v>
      </c>
      <c r="F56" s="30">
        <f t="shared" si="1"/>
        <v>503.74006168898069</v>
      </c>
      <c r="G56" s="8">
        <f t="shared" si="2"/>
        <v>542.56381168898065</v>
      </c>
      <c r="H56" s="26" t="s">
        <v>10</v>
      </c>
    </row>
    <row r="57" spans="1:10" x14ac:dyDescent="0.15">
      <c r="A57" s="6">
        <v>609</v>
      </c>
      <c r="B57" s="48">
        <v>1.1521999999999999</v>
      </c>
      <c r="C57" s="7">
        <f t="shared" si="0"/>
        <v>1.1677663251137662</v>
      </c>
      <c r="D57" s="36">
        <v>22.184999999999999</v>
      </c>
      <c r="E57" s="29">
        <f t="shared" si="3"/>
        <v>23.294249999999998</v>
      </c>
      <c r="F57" s="30">
        <f t="shared" si="1"/>
        <v>471.72407272272716</v>
      </c>
      <c r="G57" s="8">
        <f t="shared" si="2"/>
        <v>495.01832272272713</v>
      </c>
      <c r="H57" s="26" t="s">
        <v>10</v>
      </c>
    </row>
    <row r="58" spans="1:10" x14ac:dyDescent="0.15">
      <c r="A58" s="6">
        <v>610</v>
      </c>
      <c r="B58" s="48">
        <v>0.8236</v>
      </c>
      <c r="C58" s="7">
        <f t="shared" si="0"/>
        <v>0.83472690970638597</v>
      </c>
      <c r="D58" s="36">
        <v>0</v>
      </c>
      <c r="E58" s="29">
        <f t="shared" si="3"/>
        <v>0</v>
      </c>
      <c r="F58" s="30">
        <f t="shared" si="1"/>
        <v>337.19141320468503</v>
      </c>
      <c r="G58" s="8">
        <f t="shared" si="2"/>
        <v>337.19141320468503</v>
      </c>
      <c r="H58" s="32" t="s">
        <v>9</v>
      </c>
    </row>
    <row r="59" spans="1:10" x14ac:dyDescent="0.15">
      <c r="A59" s="6">
        <v>611</v>
      </c>
      <c r="B59" s="48">
        <v>1.5178</v>
      </c>
      <c r="C59" s="7">
        <f t="shared" si="0"/>
        <v>1.5383056138323854</v>
      </c>
      <c r="D59" s="36">
        <v>36.975000000000001</v>
      </c>
      <c r="E59" s="29">
        <f t="shared" si="3"/>
        <v>38.823750000000004</v>
      </c>
      <c r="F59" s="30">
        <f t="shared" si="1"/>
        <v>621.40496231431632</v>
      </c>
      <c r="G59" s="8">
        <f t="shared" si="2"/>
        <v>660.22871231431634</v>
      </c>
      <c r="H59" s="26" t="s">
        <v>10</v>
      </c>
    </row>
    <row r="60" spans="1:10" x14ac:dyDescent="0.15">
      <c r="A60" s="6">
        <v>701</v>
      </c>
      <c r="B60" s="48">
        <v>2.206</v>
      </c>
      <c r="C60" s="7">
        <f t="shared" si="0"/>
        <v>2.235803257421427</v>
      </c>
      <c r="D60" s="36">
        <v>36.975000000000001</v>
      </c>
      <c r="E60" s="29">
        <f t="shared" si="3"/>
        <v>38.823750000000004</v>
      </c>
      <c r="F60" s="30">
        <f t="shared" si="1"/>
        <v>903.16204168229126</v>
      </c>
      <c r="G60" s="8">
        <f t="shared" si="2"/>
        <v>941.98579168229128</v>
      </c>
      <c r="H60" s="32" t="s">
        <v>9</v>
      </c>
    </row>
    <row r="61" spans="1:10" x14ac:dyDescent="0.15">
      <c r="A61" s="6">
        <v>702</v>
      </c>
      <c r="B61" s="48">
        <v>1.6205000000000001</v>
      </c>
      <c r="C61" s="7">
        <f t="shared" si="0"/>
        <v>1.6423931000233105</v>
      </c>
      <c r="D61" s="36">
        <v>36.975000000000001</v>
      </c>
      <c r="E61" s="29">
        <f t="shared" si="3"/>
        <v>38.823750000000004</v>
      </c>
      <c r="F61" s="30">
        <f t="shared" si="1"/>
        <v>663.45153605899975</v>
      </c>
      <c r="G61" s="8">
        <f t="shared" si="2"/>
        <v>702.27528605899977</v>
      </c>
      <c r="H61" s="26" t="s">
        <v>10</v>
      </c>
    </row>
    <row r="62" spans="1:10" x14ac:dyDescent="0.15">
      <c r="A62" s="6">
        <v>703</v>
      </c>
      <c r="B62" s="48">
        <v>1.5793999999999999</v>
      </c>
      <c r="C62" s="7">
        <f t="shared" si="0"/>
        <v>1.6007378353451505</v>
      </c>
      <c r="D62" s="36">
        <v>36.975000000000001</v>
      </c>
      <c r="E62" s="29">
        <f t="shared" si="3"/>
        <v>38.823750000000004</v>
      </c>
      <c r="F62" s="30">
        <f t="shared" si="1"/>
        <v>646.62471832865413</v>
      </c>
      <c r="G62" s="8">
        <f t="shared" si="2"/>
        <v>685.44846832865414</v>
      </c>
      <c r="H62" s="26" t="s">
        <v>10</v>
      </c>
    </row>
    <row r="63" spans="1:10" x14ac:dyDescent="0.15">
      <c r="A63" s="6">
        <v>704</v>
      </c>
      <c r="B63" s="48">
        <v>1.1584000000000001</v>
      </c>
      <c r="C63" s="7">
        <f t="shared" si="0"/>
        <v>1.1740500876686226</v>
      </c>
      <c r="D63" s="36">
        <v>36.975000000000001</v>
      </c>
      <c r="E63" s="29">
        <f t="shared" si="3"/>
        <v>38.823750000000004</v>
      </c>
      <c r="F63" s="30">
        <f t="shared" si="1"/>
        <v>474.26242478910541</v>
      </c>
      <c r="G63" s="8">
        <f t="shared" si="2"/>
        <v>513.08617478910537</v>
      </c>
      <c r="H63" s="32" t="s">
        <v>9</v>
      </c>
    </row>
    <row r="64" spans="1:10" x14ac:dyDescent="0.15">
      <c r="A64" s="6">
        <v>705</v>
      </c>
      <c r="B64" s="48">
        <v>0.87090000000000001</v>
      </c>
      <c r="C64" s="7">
        <f t="shared" si="0"/>
        <v>0.8826659369394021</v>
      </c>
      <c r="D64" s="36">
        <v>0</v>
      </c>
      <c r="E64" s="29">
        <f t="shared" si="3"/>
        <v>0</v>
      </c>
      <c r="F64" s="30">
        <f t="shared" si="1"/>
        <v>356.55658300140868</v>
      </c>
      <c r="G64" s="8">
        <f t="shared" si="2"/>
        <v>356.55658300140868</v>
      </c>
      <c r="H64" s="26" t="s">
        <v>10</v>
      </c>
    </row>
    <row r="65" spans="1:13" x14ac:dyDescent="0.15">
      <c r="A65" s="6">
        <v>706</v>
      </c>
      <c r="B65" s="48">
        <v>0.85029999999999994</v>
      </c>
      <c r="C65" s="7">
        <f t="shared" si="0"/>
        <v>0.8617876290958475</v>
      </c>
      <c r="D65" s="36">
        <v>0</v>
      </c>
      <c r="E65" s="29">
        <f t="shared" si="3"/>
        <v>0</v>
      </c>
      <c r="F65" s="30">
        <f t="shared" si="1"/>
        <v>348.12270355505552</v>
      </c>
      <c r="G65" s="8">
        <f t="shared" si="2"/>
        <v>348.12270355505552</v>
      </c>
      <c r="H65" s="26" t="s">
        <v>10</v>
      </c>
    </row>
    <row r="66" spans="1:13" x14ac:dyDescent="0.15">
      <c r="A66" s="6">
        <v>707</v>
      </c>
      <c r="B66" s="48">
        <v>1.0968</v>
      </c>
      <c r="C66" s="7">
        <f t="shared" si="0"/>
        <v>1.1116178661558573</v>
      </c>
      <c r="D66" s="36">
        <v>22.184999999999999</v>
      </c>
      <c r="E66" s="29">
        <f t="shared" si="3"/>
        <v>23.294249999999998</v>
      </c>
      <c r="F66" s="30">
        <f t="shared" si="1"/>
        <v>449.04266877476761</v>
      </c>
      <c r="G66" s="8">
        <f t="shared" si="2"/>
        <v>472.33691877476758</v>
      </c>
      <c r="H66" s="26" t="s">
        <v>10</v>
      </c>
    </row>
    <row r="67" spans="1:13" x14ac:dyDescent="0.15">
      <c r="A67" s="6">
        <v>708</v>
      </c>
      <c r="B67" s="48">
        <v>1.2438</v>
      </c>
      <c r="C67" s="7">
        <f t="shared" ref="C67:C81" si="4">(100/$B$86)*B67</f>
        <v>1.2606038493113196</v>
      </c>
      <c r="D67" s="36">
        <v>0</v>
      </c>
      <c r="E67" s="29">
        <f t="shared" si="3"/>
        <v>0</v>
      </c>
      <c r="F67" s="30">
        <f t="shared" ref="F67:F81" si="5">(484745*C67/100)/12</f>
        <v>509.22617744534637</v>
      </c>
      <c r="G67" s="8">
        <f t="shared" ref="G67:G81" si="6">F67+E67</f>
        <v>509.22617744534637</v>
      </c>
      <c r="H67" s="32" t="s">
        <v>9</v>
      </c>
    </row>
    <row r="68" spans="1:13" x14ac:dyDescent="0.15">
      <c r="A68" s="6">
        <v>709</v>
      </c>
      <c r="B68" s="48">
        <v>1.1654</v>
      </c>
      <c r="C68" s="7">
        <f t="shared" si="4"/>
        <v>1.1811446582950731</v>
      </c>
      <c r="D68" s="36">
        <v>36.975000000000001</v>
      </c>
      <c r="E68" s="29">
        <f t="shared" si="3"/>
        <v>38.823750000000004</v>
      </c>
      <c r="F68" s="30">
        <f t="shared" si="5"/>
        <v>477.12830615437105</v>
      </c>
      <c r="G68" s="8">
        <f t="shared" si="6"/>
        <v>515.95205615437101</v>
      </c>
      <c r="H68" s="32" t="s">
        <v>9</v>
      </c>
    </row>
    <row r="69" spans="1:13" x14ac:dyDescent="0.15">
      <c r="A69" s="6">
        <v>710</v>
      </c>
      <c r="B69" s="48">
        <v>0.82979999999999998</v>
      </c>
      <c r="C69" s="7">
        <f t="shared" si="4"/>
        <v>0.84101067226124226</v>
      </c>
      <c r="D69" s="36">
        <v>0</v>
      </c>
      <c r="E69" s="29">
        <f t="shared" ref="E69:E84" si="7">D69*5%+D69</f>
        <v>0</v>
      </c>
      <c r="F69" s="30">
        <f t="shared" si="5"/>
        <v>339.72976527106323</v>
      </c>
      <c r="G69" s="8">
        <f t="shared" si="6"/>
        <v>339.72976527106323</v>
      </c>
      <c r="H69" s="26" t="s">
        <v>10</v>
      </c>
    </row>
    <row r="70" spans="1:13" x14ac:dyDescent="0.15">
      <c r="A70" s="6">
        <v>711</v>
      </c>
      <c r="B70" s="48">
        <v>1.5384</v>
      </c>
      <c r="C70" s="7">
        <f t="shared" si="4"/>
        <v>1.55918392167594</v>
      </c>
      <c r="D70" s="36">
        <v>36.975000000000001</v>
      </c>
      <c r="E70" s="29">
        <f t="shared" si="7"/>
        <v>38.823750000000004</v>
      </c>
      <c r="F70" s="30">
        <f t="shared" si="5"/>
        <v>629.83884176066965</v>
      </c>
      <c r="G70" s="8">
        <f t="shared" si="6"/>
        <v>668.66259176066967</v>
      </c>
      <c r="H70" s="26" t="s">
        <v>10</v>
      </c>
    </row>
    <row r="71" spans="1:13" x14ac:dyDescent="0.15">
      <c r="A71" s="6">
        <v>801</v>
      </c>
      <c r="B71" s="48">
        <v>2.2368000000000001</v>
      </c>
      <c r="C71" s="7">
        <f t="shared" si="4"/>
        <v>2.2670193681778099</v>
      </c>
      <c r="D71" s="36">
        <v>59.16</v>
      </c>
      <c r="E71" s="29">
        <f t="shared" si="7"/>
        <v>62.117999999999995</v>
      </c>
      <c r="F71" s="30">
        <f t="shared" si="5"/>
        <v>915.77191968946045</v>
      </c>
      <c r="G71" s="8">
        <f t="shared" si="6"/>
        <v>977.88991968946038</v>
      </c>
      <c r="H71" s="26" t="s">
        <v>10</v>
      </c>
    </row>
    <row r="72" spans="1:13" x14ac:dyDescent="0.15">
      <c r="A72" s="6">
        <v>802</v>
      </c>
      <c r="B72" s="48">
        <v>1.6411</v>
      </c>
      <c r="C72" s="7">
        <f t="shared" si="4"/>
        <v>1.6632714078668651</v>
      </c>
      <c r="D72" s="36">
        <v>44.37</v>
      </c>
      <c r="E72" s="29">
        <f t="shared" si="7"/>
        <v>46.588499999999996</v>
      </c>
      <c r="F72" s="30">
        <f t="shared" si="5"/>
        <v>671.88541550535285</v>
      </c>
      <c r="G72" s="8">
        <f t="shared" si="6"/>
        <v>718.47391550535281</v>
      </c>
      <c r="H72" s="26" t="s">
        <v>10</v>
      </c>
    </row>
    <row r="73" spans="1:13" x14ac:dyDescent="0.15">
      <c r="A73" s="6">
        <v>803</v>
      </c>
      <c r="B73" s="48">
        <v>1.6</v>
      </c>
      <c r="C73" s="7">
        <f t="shared" si="4"/>
        <v>1.6216161431887053</v>
      </c>
      <c r="D73" s="36">
        <v>22.184999999999999</v>
      </c>
      <c r="E73" s="29">
        <f t="shared" si="7"/>
        <v>23.294249999999998</v>
      </c>
      <c r="F73" s="30">
        <f t="shared" si="5"/>
        <v>655.05859777500746</v>
      </c>
      <c r="G73" s="8">
        <f t="shared" si="6"/>
        <v>678.35284777500749</v>
      </c>
      <c r="H73" s="32" t="s">
        <v>9</v>
      </c>
    </row>
    <row r="74" spans="1:13" x14ac:dyDescent="0.15">
      <c r="A74" s="6">
        <v>804</v>
      </c>
      <c r="B74" s="48">
        <v>1.1892</v>
      </c>
      <c r="C74" s="7">
        <f t="shared" si="4"/>
        <v>1.2052661984250053</v>
      </c>
      <c r="D74" s="36">
        <v>36.975000000000001</v>
      </c>
      <c r="E74" s="29">
        <f t="shared" si="7"/>
        <v>38.823750000000004</v>
      </c>
      <c r="F74" s="30">
        <f t="shared" si="5"/>
        <v>486.87230279627425</v>
      </c>
      <c r="G74" s="8">
        <f t="shared" si="6"/>
        <v>525.69605279627422</v>
      </c>
      <c r="H74" s="32" t="s">
        <v>9</v>
      </c>
    </row>
    <row r="75" spans="1:13" x14ac:dyDescent="0.15">
      <c r="A75" s="6">
        <v>805</v>
      </c>
      <c r="B75" s="48">
        <v>0.877</v>
      </c>
      <c r="C75" s="7">
        <f t="shared" si="4"/>
        <v>0.88884834848530903</v>
      </c>
      <c r="D75" s="36">
        <v>0</v>
      </c>
      <c r="E75" s="29">
        <f t="shared" si="7"/>
        <v>0</v>
      </c>
      <c r="F75" s="30">
        <f t="shared" si="5"/>
        <v>359.0539939054259</v>
      </c>
      <c r="G75" s="8">
        <f t="shared" si="6"/>
        <v>359.0539939054259</v>
      </c>
      <c r="H75" s="26" t="s">
        <v>10</v>
      </c>
    </row>
    <row r="76" spans="1:13" x14ac:dyDescent="0.15">
      <c r="A76" s="6">
        <v>806</v>
      </c>
      <c r="B76" s="48">
        <v>0.85650000000000004</v>
      </c>
      <c r="C76" s="7">
        <f t="shared" si="4"/>
        <v>0.86807139165070379</v>
      </c>
      <c r="D76" s="36">
        <v>0</v>
      </c>
      <c r="E76" s="29">
        <f t="shared" si="7"/>
        <v>0</v>
      </c>
      <c r="F76" s="30">
        <f t="shared" si="5"/>
        <v>350.66105562143366</v>
      </c>
      <c r="G76" s="8">
        <f t="shared" si="6"/>
        <v>350.66105562143366</v>
      </c>
      <c r="H76" s="26" t="s">
        <v>10</v>
      </c>
    </row>
    <row r="77" spans="1:13" x14ac:dyDescent="0.15">
      <c r="A77" s="6">
        <v>807</v>
      </c>
      <c r="B77" s="48">
        <v>1.1275999999999999</v>
      </c>
      <c r="C77" s="7">
        <f t="shared" si="4"/>
        <v>1.14283397691224</v>
      </c>
      <c r="D77" s="36">
        <v>36.975000000000001</v>
      </c>
      <c r="E77" s="29">
        <f t="shared" si="7"/>
        <v>38.823750000000004</v>
      </c>
      <c r="F77" s="30">
        <f t="shared" si="5"/>
        <v>461.65254678193645</v>
      </c>
      <c r="G77" s="8">
        <f t="shared" si="6"/>
        <v>500.47629678193647</v>
      </c>
      <c r="H77" s="32" t="s">
        <v>9</v>
      </c>
    </row>
    <row r="78" spans="1:13" x14ac:dyDescent="0.15">
      <c r="A78" s="6">
        <v>808</v>
      </c>
      <c r="B78" s="48">
        <v>1.2583</v>
      </c>
      <c r="C78" s="7">
        <f t="shared" si="4"/>
        <v>1.2752997456089674</v>
      </c>
      <c r="D78" s="36">
        <v>36.975000000000001</v>
      </c>
      <c r="E78" s="29">
        <f t="shared" si="7"/>
        <v>38.823750000000004</v>
      </c>
      <c r="F78" s="30">
        <f t="shared" si="5"/>
        <v>515.16264598768237</v>
      </c>
      <c r="G78" s="8">
        <f t="shared" si="6"/>
        <v>553.98639598768239</v>
      </c>
      <c r="H78" s="32" t="s">
        <v>9</v>
      </c>
      <c r="L78" s="33"/>
      <c r="M78" s="34"/>
    </row>
    <row r="79" spans="1:13" x14ac:dyDescent="0.15">
      <c r="A79" s="6">
        <v>809</v>
      </c>
      <c r="B79" s="48">
        <v>1.1796</v>
      </c>
      <c r="C79" s="7">
        <f t="shared" si="4"/>
        <v>1.195536501565873</v>
      </c>
      <c r="D79" s="36">
        <v>0</v>
      </c>
      <c r="E79" s="29">
        <f t="shared" si="7"/>
        <v>0</v>
      </c>
      <c r="F79" s="30">
        <f t="shared" si="5"/>
        <v>482.94195120962422</v>
      </c>
      <c r="G79" s="8">
        <f t="shared" si="6"/>
        <v>482.94195120962422</v>
      </c>
      <c r="H79" s="26" t="s">
        <v>10</v>
      </c>
      <c r="L79" s="33"/>
    </row>
    <row r="80" spans="1:13" x14ac:dyDescent="0.15">
      <c r="A80" s="6">
        <v>810</v>
      </c>
      <c r="B80" s="48">
        <v>0.83589999999999998</v>
      </c>
      <c r="C80" s="7">
        <f t="shared" si="4"/>
        <v>0.84719308380714919</v>
      </c>
      <c r="D80" s="36">
        <v>36.975000000000001</v>
      </c>
      <c r="E80" s="29">
        <f t="shared" si="7"/>
        <v>38.823750000000004</v>
      </c>
      <c r="F80" s="30">
        <f t="shared" si="5"/>
        <v>342.22717617508039</v>
      </c>
      <c r="G80" s="8">
        <f t="shared" si="6"/>
        <v>381.05092617508041</v>
      </c>
      <c r="H80" s="26" t="s">
        <v>10</v>
      </c>
      <c r="L80" s="33"/>
    </row>
    <row r="81" spans="1:9" x14ac:dyDescent="0.15">
      <c r="A81" s="6">
        <v>811</v>
      </c>
      <c r="B81" s="48">
        <v>1.5589</v>
      </c>
      <c r="C81" s="7">
        <f t="shared" si="4"/>
        <v>1.5799608785105452</v>
      </c>
      <c r="D81" s="36">
        <v>36.975000000000001</v>
      </c>
      <c r="E81" s="29">
        <f t="shared" si="7"/>
        <v>38.823750000000004</v>
      </c>
      <c r="F81" s="30">
        <f t="shared" si="5"/>
        <v>638.23178004466195</v>
      </c>
      <c r="G81" s="8">
        <f t="shared" si="6"/>
        <v>677.05553004466196</v>
      </c>
      <c r="H81" s="32" t="s">
        <v>9</v>
      </c>
    </row>
    <row r="82" spans="1:9" x14ac:dyDescent="0.15">
      <c r="A82" s="11" t="s">
        <v>11</v>
      </c>
      <c r="B82" s="50">
        <f>SUM(B2:B81)</f>
        <v>100.00000000000003</v>
      </c>
      <c r="C82" s="12">
        <f>SUM(C3:C81)</f>
        <v>99.999999999999986</v>
      </c>
      <c r="D82" s="38">
        <f>SUM(D3:D81)</f>
        <v>2137.1549999999979</v>
      </c>
      <c r="E82" s="14">
        <f>SUM(E3:E81)</f>
        <v>2244.0127499999999</v>
      </c>
      <c r="F82" s="13">
        <f>SUM(F3:F81)</f>
        <v>40395.416666666672</v>
      </c>
      <c r="G82" s="8">
        <f>SUM(G3:G81)</f>
        <v>42639.429416666666</v>
      </c>
      <c r="H82" s="18">
        <f>COUNTIF(H2:H81,"EFT")</f>
        <v>35</v>
      </c>
      <c r="I82" t="s">
        <v>10</v>
      </c>
    </row>
    <row r="83" spans="1:9" x14ac:dyDescent="0.15">
      <c r="A83" s="11" t="s">
        <v>12</v>
      </c>
      <c r="B83" s="50"/>
      <c r="C83" s="12" t="s">
        <v>13</v>
      </c>
      <c r="D83" s="38">
        <f>D84/12</f>
        <v>2137.1666666666665</v>
      </c>
      <c r="E83" s="14">
        <f>E84/12</f>
        <v>2244.0250000000001</v>
      </c>
      <c r="F83" s="15">
        <f>F82*12</f>
        <v>484745.00000000006</v>
      </c>
      <c r="G83" s="8">
        <f>G82*12</f>
        <v>511673.15299999999</v>
      </c>
      <c r="H83" s="27">
        <f>COUNTIF(H2:H81,"coupon")</f>
        <v>44</v>
      </c>
      <c r="I83" t="s">
        <v>14</v>
      </c>
    </row>
    <row r="84" spans="1:9" x14ac:dyDescent="0.15">
      <c r="A84" s="6"/>
      <c r="B84" s="50"/>
      <c r="C84" s="16"/>
      <c r="D84" s="40">
        <v>25646</v>
      </c>
      <c r="E84" s="9">
        <f t="shared" si="7"/>
        <v>26928.3</v>
      </c>
      <c r="F84" s="28">
        <v>484745</v>
      </c>
      <c r="G84" s="8"/>
      <c r="H84" s="18">
        <f>SUM(H82:H83)</f>
        <v>79</v>
      </c>
    </row>
    <row r="85" spans="1:9" x14ac:dyDescent="0.15">
      <c r="A85" s="6">
        <f>COUNTA(A3:A81)</f>
        <v>79</v>
      </c>
      <c r="B85" s="48"/>
      <c r="C85" s="16"/>
      <c r="D85" s="37"/>
      <c r="E85" s="13"/>
      <c r="F85" s="13">
        <f>F84-F83</f>
        <v>0</v>
      </c>
      <c r="G85" s="8"/>
      <c r="H85" s="27">
        <f>+A85</f>
        <v>79</v>
      </c>
      <c r="I85" s="22" t="s">
        <v>15</v>
      </c>
    </row>
    <row r="86" spans="1:9" x14ac:dyDescent="0.15">
      <c r="A86" s="11" t="s">
        <v>16</v>
      </c>
      <c r="B86" s="50">
        <f>SUM(B3:B81)</f>
        <v>98.667000000000016</v>
      </c>
      <c r="C86" s="7"/>
      <c r="D86" s="39"/>
      <c r="E86" s="17"/>
      <c r="F86" s="8"/>
      <c r="G86" s="8"/>
      <c r="H86" s="18">
        <f>+H84-H85</f>
        <v>0</v>
      </c>
    </row>
    <row r="87" spans="1:9" x14ac:dyDescent="0.15">
      <c r="C87" s="20"/>
    </row>
    <row r="88" spans="1:9" x14ac:dyDescent="0.15">
      <c r="C88" s="20"/>
      <c r="D88" s="42"/>
      <c r="F88" s="24" t="s">
        <v>17</v>
      </c>
      <c r="G88" s="24" t="s">
        <v>18</v>
      </c>
    </row>
    <row r="89" spans="1:9" x14ac:dyDescent="0.15">
      <c r="C89" s="25" t="s">
        <v>19</v>
      </c>
      <c r="D89" s="42"/>
      <c r="E89">
        <v>408000</v>
      </c>
      <c r="G89" s="31">
        <f>(484745*B2/100)/12</f>
        <v>538.47090416666663</v>
      </c>
    </row>
    <row r="90" spans="1:9" x14ac:dyDescent="0.15">
      <c r="C90" s="25" t="s">
        <v>20</v>
      </c>
      <c r="E90">
        <v>408010</v>
      </c>
      <c r="G90" s="19">
        <f>E2</f>
        <v>38.823750000000004</v>
      </c>
    </row>
    <row r="91" spans="1:9" x14ac:dyDescent="0.15">
      <c r="C91" s="23" t="s">
        <v>19</v>
      </c>
      <c r="E91" s="47">
        <v>408020</v>
      </c>
      <c r="F91" s="31">
        <f>(484745*B2/100)/12</f>
        <v>538.47090416666663</v>
      </c>
    </row>
    <row r="92" spans="1:9" x14ac:dyDescent="0.15">
      <c r="C92" s="23" t="s">
        <v>20</v>
      </c>
      <c r="E92" s="47">
        <v>408030</v>
      </c>
      <c r="F92" s="19">
        <f>E2</f>
        <v>38.823750000000004</v>
      </c>
    </row>
    <row r="93" spans="1:9" x14ac:dyDescent="0.15">
      <c r="C93" s="23"/>
    </row>
    <row r="94" spans="1:9" x14ac:dyDescent="0.15">
      <c r="C94" s="23"/>
    </row>
    <row r="95" spans="1:9" x14ac:dyDescent="0.15">
      <c r="C95" s="23"/>
    </row>
    <row r="96" spans="1:9" x14ac:dyDescent="0.15">
      <c r="C96" s="23"/>
    </row>
    <row r="97" spans="3:3" x14ac:dyDescent="0.15">
      <c r="C97" s="23"/>
    </row>
    <row r="98" spans="3:3" x14ac:dyDescent="0.15">
      <c r="C98" s="23"/>
    </row>
    <row r="99" spans="3:3" x14ac:dyDescent="0.15">
      <c r="C99" s="23"/>
    </row>
    <row r="100" spans="3:3" x14ac:dyDescent="0.15">
      <c r="C100" s="23"/>
    </row>
    <row r="101" spans="3:3" x14ac:dyDescent="0.15">
      <c r="C101" s="23"/>
    </row>
    <row r="102" spans="3:3" x14ac:dyDescent="0.15">
      <c r="C102" s="23"/>
    </row>
    <row r="103" spans="3:3" x14ac:dyDescent="0.15">
      <c r="C103" s="23"/>
    </row>
    <row r="104" spans="3:3" x14ac:dyDescent="0.15">
      <c r="C104" s="23"/>
    </row>
    <row r="105" spans="3:3" x14ac:dyDescent="0.15">
      <c r="C105" s="23"/>
    </row>
    <row r="106" spans="3:3" x14ac:dyDescent="0.15">
      <c r="C106" s="23"/>
    </row>
    <row r="107" spans="3:3" x14ac:dyDescent="0.15">
      <c r="C107" s="23"/>
    </row>
    <row r="108" spans="3:3" x14ac:dyDescent="0.15">
      <c r="C108" s="23"/>
    </row>
    <row r="109" spans="3:3" x14ac:dyDescent="0.15">
      <c r="C109" s="23"/>
    </row>
    <row r="110" spans="3:3" x14ac:dyDescent="0.15">
      <c r="C110" s="23"/>
    </row>
    <row r="111" spans="3:3" x14ac:dyDescent="0.15">
      <c r="C111" s="23"/>
    </row>
    <row r="112" spans="3:3" x14ac:dyDescent="0.15">
      <c r="C112" s="23"/>
    </row>
    <row r="113" spans="3:3" x14ac:dyDescent="0.15">
      <c r="C113" s="23"/>
    </row>
    <row r="114" spans="3:3" x14ac:dyDescent="0.15">
      <c r="C114" s="23"/>
    </row>
    <row r="115" spans="3:3" x14ac:dyDescent="0.15">
      <c r="C115" s="23"/>
    </row>
    <row r="116" spans="3:3" x14ac:dyDescent="0.15">
      <c r="C116" s="23"/>
    </row>
    <row r="117" spans="3:3" x14ac:dyDescent="0.15">
      <c r="C117" s="23"/>
    </row>
    <row r="118" spans="3:3" x14ac:dyDescent="0.15">
      <c r="C118" s="23"/>
    </row>
    <row r="119" spans="3:3" x14ac:dyDescent="0.15">
      <c r="C119" s="23"/>
    </row>
    <row r="120" spans="3:3" x14ac:dyDescent="0.15">
      <c r="C120" s="23"/>
    </row>
    <row r="121" spans="3:3" x14ac:dyDescent="0.15">
      <c r="C121" s="23"/>
    </row>
    <row r="122" spans="3:3" x14ac:dyDescent="0.15">
      <c r="C122" s="23"/>
    </row>
    <row r="123" spans="3:3" x14ac:dyDescent="0.15">
      <c r="C123" s="23"/>
    </row>
    <row r="124" spans="3:3" x14ac:dyDescent="0.15">
      <c r="C124" s="23"/>
    </row>
    <row r="125" spans="3:3" x14ac:dyDescent="0.15">
      <c r="C125" s="23"/>
    </row>
    <row r="126" spans="3:3" x14ac:dyDescent="0.15">
      <c r="C126" s="23"/>
    </row>
    <row r="127" spans="3:3" x14ac:dyDescent="0.15">
      <c r="C127" s="23"/>
    </row>
    <row r="128" spans="3:3" x14ac:dyDescent="0.15">
      <c r="C128" s="23"/>
    </row>
    <row r="129" spans="3:3" x14ac:dyDescent="0.15">
      <c r="C129" s="23"/>
    </row>
    <row r="130" spans="3:3" x14ac:dyDescent="0.15">
      <c r="C130" s="23"/>
    </row>
    <row r="131" spans="3:3" x14ac:dyDescent="0.15">
      <c r="C131" s="23"/>
    </row>
    <row r="132" spans="3:3" x14ac:dyDescent="0.15">
      <c r="C132" s="23"/>
    </row>
    <row r="133" spans="3:3" x14ac:dyDescent="0.15">
      <c r="C133" s="23"/>
    </row>
    <row r="134" spans="3:3" x14ac:dyDescent="0.15">
      <c r="C134" s="23"/>
    </row>
    <row r="135" spans="3:3" x14ac:dyDescent="0.15">
      <c r="C135" s="23"/>
    </row>
    <row r="136" spans="3:3" x14ac:dyDescent="0.15">
      <c r="C136" s="23"/>
    </row>
    <row r="137" spans="3:3" x14ac:dyDescent="0.15">
      <c r="C137" s="23"/>
    </row>
    <row r="138" spans="3:3" x14ac:dyDescent="0.15">
      <c r="C138" s="23"/>
    </row>
    <row r="139" spans="3:3" x14ac:dyDescent="0.15">
      <c r="C139" s="23"/>
    </row>
    <row r="140" spans="3:3" x14ac:dyDescent="0.15">
      <c r="C140" s="23"/>
    </row>
    <row r="141" spans="3:3" x14ac:dyDescent="0.15">
      <c r="C141" s="23"/>
    </row>
    <row r="142" spans="3:3" x14ac:dyDescent="0.15">
      <c r="C142" s="23"/>
    </row>
    <row r="143" spans="3:3" x14ac:dyDescent="0.15">
      <c r="C143" s="23"/>
    </row>
    <row r="144" spans="3:3" x14ac:dyDescent="0.15">
      <c r="C144" s="23"/>
    </row>
    <row r="145" spans="3:3" x14ac:dyDescent="0.15">
      <c r="C145" s="23"/>
    </row>
    <row r="146" spans="3:3" x14ac:dyDescent="0.15">
      <c r="C146" s="23"/>
    </row>
    <row r="147" spans="3:3" x14ac:dyDescent="0.15">
      <c r="C147" s="23"/>
    </row>
    <row r="148" spans="3:3" x14ac:dyDescent="0.15">
      <c r="C148" s="23"/>
    </row>
    <row r="149" spans="3:3" x14ac:dyDescent="0.15">
      <c r="C149" s="23"/>
    </row>
    <row r="150" spans="3:3" x14ac:dyDescent="0.15">
      <c r="C150" s="23"/>
    </row>
    <row r="151" spans="3:3" x14ac:dyDescent="0.15">
      <c r="C151" s="23"/>
    </row>
    <row r="152" spans="3:3" x14ac:dyDescent="0.15">
      <c r="C152" s="23"/>
    </row>
    <row r="153" spans="3:3" x14ac:dyDescent="0.15">
      <c r="C153" s="23"/>
    </row>
    <row r="154" spans="3:3" x14ac:dyDescent="0.15">
      <c r="C154" s="23"/>
    </row>
    <row r="155" spans="3:3" x14ac:dyDescent="0.15">
      <c r="C155" s="23"/>
    </row>
    <row r="156" spans="3:3" x14ac:dyDescent="0.15">
      <c r="C156" s="23"/>
    </row>
    <row r="157" spans="3:3" x14ac:dyDescent="0.15">
      <c r="C157" s="23"/>
    </row>
    <row r="158" spans="3:3" x14ac:dyDescent="0.15">
      <c r="C158" s="23"/>
    </row>
    <row r="159" spans="3:3" x14ac:dyDescent="0.15">
      <c r="C159" s="23"/>
    </row>
    <row r="160" spans="3:3" x14ac:dyDescent="0.15">
      <c r="C160" s="23"/>
    </row>
    <row r="161" spans="3:3" x14ac:dyDescent="0.15">
      <c r="C161" s="23"/>
    </row>
    <row r="162" spans="3:3" x14ac:dyDescent="0.15">
      <c r="C162" s="23"/>
    </row>
    <row r="163" spans="3:3" x14ac:dyDescent="0.15">
      <c r="C163" s="23"/>
    </row>
    <row r="164" spans="3:3" x14ac:dyDescent="0.15">
      <c r="C164" s="23"/>
    </row>
    <row r="165" spans="3:3" x14ac:dyDescent="0.15">
      <c r="C165" s="23"/>
    </row>
    <row r="166" spans="3:3" x14ac:dyDescent="0.15">
      <c r="C166" s="23"/>
    </row>
    <row r="167" spans="3:3" x14ac:dyDescent="0.15">
      <c r="C167" s="23"/>
    </row>
    <row r="168" spans="3:3" x14ac:dyDescent="0.15">
      <c r="C168" s="23"/>
    </row>
    <row r="169" spans="3:3" x14ac:dyDescent="0.15">
      <c r="C169" s="23"/>
    </row>
    <row r="170" spans="3:3" x14ac:dyDescent="0.15">
      <c r="C170" s="23"/>
    </row>
    <row r="171" spans="3:3" x14ac:dyDescent="0.15">
      <c r="C171" s="23"/>
    </row>
    <row r="172" spans="3:3" x14ac:dyDescent="0.15">
      <c r="C172" s="23"/>
    </row>
    <row r="173" spans="3:3" x14ac:dyDescent="0.15">
      <c r="C173" s="23"/>
    </row>
    <row r="174" spans="3:3" x14ac:dyDescent="0.15">
      <c r="C174" s="23"/>
    </row>
    <row r="175" spans="3:3" x14ac:dyDescent="0.15">
      <c r="C175" s="23"/>
    </row>
    <row r="176" spans="3:3" x14ac:dyDescent="0.15">
      <c r="C176" s="23"/>
    </row>
    <row r="177" spans="3:3" x14ac:dyDescent="0.15">
      <c r="C177" s="23"/>
    </row>
    <row r="178" spans="3:3" x14ac:dyDescent="0.15">
      <c r="C178" s="23"/>
    </row>
    <row r="179" spans="3:3" x14ac:dyDescent="0.15">
      <c r="C179" s="23"/>
    </row>
    <row r="180" spans="3:3" x14ac:dyDescent="0.15">
      <c r="C180" s="23"/>
    </row>
    <row r="181" spans="3:3" x14ac:dyDescent="0.15">
      <c r="C181" s="23"/>
    </row>
    <row r="182" spans="3:3" x14ac:dyDescent="0.15">
      <c r="C182" s="23"/>
    </row>
    <row r="183" spans="3:3" x14ac:dyDescent="0.15">
      <c r="C183" s="23"/>
    </row>
    <row r="184" spans="3:3" x14ac:dyDescent="0.15">
      <c r="C184" s="23"/>
    </row>
    <row r="185" spans="3:3" x14ac:dyDescent="0.15">
      <c r="C185" s="23"/>
    </row>
    <row r="186" spans="3:3" x14ac:dyDescent="0.15">
      <c r="C186" s="23"/>
    </row>
    <row r="187" spans="3:3" x14ac:dyDescent="0.15">
      <c r="C187" s="23"/>
    </row>
    <row r="188" spans="3:3" x14ac:dyDescent="0.15">
      <c r="C188" s="23"/>
    </row>
    <row r="189" spans="3:3" x14ac:dyDescent="0.15">
      <c r="C189" s="23"/>
    </row>
    <row r="190" spans="3:3" x14ac:dyDescent="0.15">
      <c r="C190" s="23"/>
    </row>
    <row r="191" spans="3:3" x14ac:dyDescent="0.15">
      <c r="C191" s="23"/>
    </row>
    <row r="192" spans="3:3" x14ac:dyDescent="0.15">
      <c r="C192" s="23"/>
    </row>
    <row r="193" spans="3:3" x14ac:dyDescent="0.15">
      <c r="C193" s="23"/>
    </row>
    <row r="194" spans="3:3" x14ac:dyDescent="0.15">
      <c r="C194" s="23"/>
    </row>
    <row r="195" spans="3:3" x14ac:dyDescent="0.15">
      <c r="C195" s="23"/>
    </row>
    <row r="196" spans="3:3" x14ac:dyDescent="0.15">
      <c r="C196" s="23"/>
    </row>
    <row r="197" spans="3:3" x14ac:dyDescent="0.15">
      <c r="C197" s="23"/>
    </row>
    <row r="198" spans="3:3" x14ac:dyDescent="0.15">
      <c r="C198" s="23"/>
    </row>
    <row r="199" spans="3:3" x14ac:dyDescent="0.15">
      <c r="C199" s="23"/>
    </row>
    <row r="200" spans="3:3" x14ac:dyDescent="0.15">
      <c r="C200" s="23"/>
    </row>
    <row r="201" spans="3:3" x14ac:dyDescent="0.15">
      <c r="C201" s="23"/>
    </row>
    <row r="202" spans="3:3" x14ac:dyDescent="0.15">
      <c r="C202" s="23"/>
    </row>
    <row r="203" spans="3:3" x14ac:dyDescent="0.15">
      <c r="C203" s="23"/>
    </row>
    <row r="204" spans="3:3" x14ac:dyDescent="0.15">
      <c r="C204" s="23"/>
    </row>
    <row r="205" spans="3:3" x14ac:dyDescent="0.15">
      <c r="C205" s="23"/>
    </row>
    <row r="206" spans="3:3" x14ac:dyDescent="0.15">
      <c r="C206" s="23"/>
    </row>
    <row r="207" spans="3:3" x14ac:dyDescent="0.15">
      <c r="C207" s="23"/>
    </row>
    <row r="208" spans="3:3" x14ac:dyDescent="0.15">
      <c r="C208" s="23"/>
    </row>
    <row r="209" spans="3:3" x14ac:dyDescent="0.15">
      <c r="C209" s="23"/>
    </row>
    <row r="210" spans="3:3" x14ac:dyDescent="0.15">
      <c r="C210" s="23"/>
    </row>
    <row r="211" spans="3:3" x14ac:dyDescent="0.15">
      <c r="C211" s="23"/>
    </row>
    <row r="212" spans="3:3" x14ac:dyDescent="0.15">
      <c r="C212" s="23"/>
    </row>
    <row r="213" spans="3:3" x14ac:dyDescent="0.15">
      <c r="C213" s="23"/>
    </row>
    <row r="214" spans="3:3" x14ac:dyDescent="0.15">
      <c r="C214" s="23"/>
    </row>
    <row r="215" spans="3:3" x14ac:dyDescent="0.15">
      <c r="C215" s="23"/>
    </row>
    <row r="216" spans="3:3" x14ac:dyDescent="0.15">
      <c r="C216" s="23"/>
    </row>
    <row r="217" spans="3:3" x14ac:dyDescent="0.15">
      <c r="C217" s="23"/>
    </row>
    <row r="218" spans="3:3" x14ac:dyDescent="0.15">
      <c r="C218" s="23"/>
    </row>
    <row r="219" spans="3:3" x14ac:dyDescent="0.15">
      <c r="C219" s="23"/>
    </row>
    <row r="220" spans="3:3" x14ac:dyDescent="0.15">
      <c r="C220" s="23"/>
    </row>
    <row r="221" spans="3:3" x14ac:dyDescent="0.15">
      <c r="C221" s="23"/>
    </row>
    <row r="222" spans="3:3" x14ac:dyDescent="0.15">
      <c r="C222" s="23"/>
    </row>
    <row r="223" spans="3:3" x14ac:dyDescent="0.15">
      <c r="C223" s="23"/>
    </row>
    <row r="224" spans="3:3" x14ac:dyDescent="0.15">
      <c r="C224" s="23"/>
    </row>
    <row r="225" spans="3:3" x14ac:dyDescent="0.15">
      <c r="C225" s="23"/>
    </row>
    <row r="226" spans="3:3" x14ac:dyDescent="0.15">
      <c r="C226" s="23"/>
    </row>
    <row r="227" spans="3:3" x14ac:dyDescent="0.15">
      <c r="C227" s="23"/>
    </row>
    <row r="228" spans="3:3" x14ac:dyDescent="0.15">
      <c r="C228" s="23"/>
    </row>
    <row r="229" spans="3:3" x14ac:dyDescent="0.15">
      <c r="C229" s="23"/>
    </row>
    <row r="230" spans="3:3" x14ac:dyDescent="0.15">
      <c r="C230" s="23"/>
    </row>
    <row r="231" spans="3:3" x14ac:dyDescent="0.15">
      <c r="C231" s="23"/>
    </row>
    <row r="232" spans="3:3" x14ac:dyDescent="0.15">
      <c r="C232" s="23"/>
    </row>
    <row r="233" spans="3:3" x14ac:dyDescent="0.15">
      <c r="C233" s="23"/>
    </row>
    <row r="234" spans="3:3" x14ac:dyDescent="0.15">
      <c r="C234" s="23"/>
    </row>
    <row r="235" spans="3:3" x14ac:dyDescent="0.15">
      <c r="C235" s="23"/>
    </row>
    <row r="236" spans="3:3" x14ac:dyDescent="0.15">
      <c r="C236" s="23"/>
    </row>
    <row r="237" spans="3:3" x14ac:dyDescent="0.15">
      <c r="C237" s="23"/>
    </row>
    <row r="238" spans="3:3" x14ac:dyDescent="0.15">
      <c r="C238" s="23"/>
    </row>
    <row r="239" spans="3:3" x14ac:dyDescent="0.15">
      <c r="C239" s="23"/>
    </row>
    <row r="240" spans="3:3" x14ac:dyDescent="0.15">
      <c r="C240" s="23"/>
    </row>
    <row r="241" spans="3:3" x14ac:dyDescent="0.15">
      <c r="C241" s="23"/>
    </row>
    <row r="242" spans="3:3" x14ac:dyDescent="0.15">
      <c r="C242" s="23"/>
    </row>
    <row r="243" spans="3:3" x14ac:dyDescent="0.15">
      <c r="C243" s="23"/>
    </row>
    <row r="244" spans="3:3" x14ac:dyDescent="0.15">
      <c r="C244" s="23"/>
    </row>
    <row r="245" spans="3:3" x14ac:dyDescent="0.15">
      <c r="C245" s="23"/>
    </row>
    <row r="246" spans="3:3" x14ac:dyDescent="0.15">
      <c r="C246" s="23"/>
    </row>
    <row r="247" spans="3:3" x14ac:dyDescent="0.15">
      <c r="C247" s="23"/>
    </row>
    <row r="248" spans="3:3" x14ac:dyDescent="0.15">
      <c r="C248" s="23"/>
    </row>
    <row r="249" spans="3:3" x14ac:dyDescent="0.15">
      <c r="C249" s="23"/>
    </row>
    <row r="250" spans="3:3" x14ac:dyDescent="0.15">
      <c r="C250" s="23"/>
    </row>
    <row r="251" spans="3:3" x14ac:dyDescent="0.15">
      <c r="C251" s="23"/>
    </row>
    <row r="252" spans="3:3" x14ac:dyDescent="0.15">
      <c r="C252" s="23"/>
    </row>
    <row r="253" spans="3:3" x14ac:dyDescent="0.15">
      <c r="C253" s="23"/>
    </row>
    <row r="254" spans="3:3" x14ac:dyDescent="0.15">
      <c r="C254" s="23"/>
    </row>
    <row r="255" spans="3:3" x14ac:dyDescent="0.15">
      <c r="C255" s="23"/>
    </row>
    <row r="256" spans="3:3" x14ac:dyDescent="0.15">
      <c r="C256" s="23"/>
    </row>
    <row r="257" spans="3:3" x14ac:dyDescent="0.15">
      <c r="C257" s="23"/>
    </row>
    <row r="258" spans="3:3" x14ac:dyDescent="0.15">
      <c r="C258" s="23"/>
    </row>
    <row r="259" spans="3:3" x14ac:dyDescent="0.15">
      <c r="C259" s="23"/>
    </row>
    <row r="260" spans="3:3" x14ac:dyDescent="0.15">
      <c r="C260" s="23"/>
    </row>
    <row r="261" spans="3:3" x14ac:dyDescent="0.15">
      <c r="C261" s="23"/>
    </row>
    <row r="262" spans="3:3" x14ac:dyDescent="0.15">
      <c r="C262" s="23"/>
    </row>
    <row r="263" spans="3:3" x14ac:dyDescent="0.15">
      <c r="C263" s="23"/>
    </row>
    <row r="264" spans="3:3" x14ac:dyDescent="0.15">
      <c r="C264" s="23"/>
    </row>
    <row r="265" spans="3:3" x14ac:dyDescent="0.15">
      <c r="C265" s="23"/>
    </row>
    <row r="266" spans="3:3" x14ac:dyDescent="0.15">
      <c r="C266" s="23"/>
    </row>
    <row r="267" spans="3:3" x14ac:dyDescent="0.15">
      <c r="C267" s="23"/>
    </row>
    <row r="268" spans="3:3" x14ac:dyDescent="0.15">
      <c r="C268" s="23"/>
    </row>
    <row r="269" spans="3:3" x14ac:dyDescent="0.15">
      <c r="C269" s="23"/>
    </row>
    <row r="270" spans="3:3" x14ac:dyDescent="0.15">
      <c r="C270" s="23"/>
    </row>
    <row r="271" spans="3:3" x14ac:dyDescent="0.15">
      <c r="C271" s="23"/>
    </row>
    <row r="272" spans="3:3" x14ac:dyDescent="0.15">
      <c r="C272" s="23"/>
    </row>
    <row r="273" spans="3:3" x14ac:dyDescent="0.15">
      <c r="C273" s="23"/>
    </row>
    <row r="274" spans="3:3" x14ac:dyDescent="0.15">
      <c r="C274" s="23"/>
    </row>
    <row r="275" spans="3:3" x14ac:dyDescent="0.15">
      <c r="C275" s="23"/>
    </row>
    <row r="276" spans="3:3" x14ac:dyDescent="0.15">
      <c r="C276" s="23"/>
    </row>
    <row r="277" spans="3:3" x14ac:dyDescent="0.15">
      <c r="C277" s="23"/>
    </row>
    <row r="278" spans="3:3" x14ac:dyDescent="0.15">
      <c r="C278" s="23"/>
    </row>
    <row r="279" spans="3:3" x14ac:dyDescent="0.15">
      <c r="C279" s="23"/>
    </row>
    <row r="280" spans="3:3" x14ac:dyDescent="0.15">
      <c r="C280" s="23"/>
    </row>
    <row r="281" spans="3:3" x14ac:dyDescent="0.15">
      <c r="C281" s="23"/>
    </row>
    <row r="282" spans="3:3" x14ac:dyDescent="0.15">
      <c r="C282" s="23"/>
    </row>
    <row r="283" spans="3:3" x14ac:dyDescent="0.15">
      <c r="C283" s="23"/>
    </row>
    <row r="284" spans="3:3" x14ac:dyDescent="0.15">
      <c r="C284" s="23"/>
    </row>
    <row r="285" spans="3:3" x14ac:dyDescent="0.15">
      <c r="C285" s="23"/>
    </row>
    <row r="286" spans="3:3" x14ac:dyDescent="0.15">
      <c r="C286" s="23"/>
    </row>
    <row r="287" spans="3:3" x14ac:dyDescent="0.15">
      <c r="C287" s="23"/>
    </row>
    <row r="288" spans="3:3" x14ac:dyDescent="0.15">
      <c r="C288" s="23"/>
    </row>
    <row r="289" spans="3:3" x14ac:dyDescent="0.15">
      <c r="C289" s="23"/>
    </row>
    <row r="290" spans="3:3" x14ac:dyDescent="0.15">
      <c r="C290" s="23"/>
    </row>
    <row r="291" spans="3:3" x14ac:dyDescent="0.15">
      <c r="C291" s="23"/>
    </row>
    <row r="292" spans="3:3" x14ac:dyDescent="0.15">
      <c r="C292" s="23"/>
    </row>
    <row r="293" spans="3:3" x14ac:dyDescent="0.15">
      <c r="C293" s="23"/>
    </row>
    <row r="294" spans="3:3" x14ac:dyDescent="0.15">
      <c r="C294" s="23"/>
    </row>
    <row r="295" spans="3:3" x14ac:dyDescent="0.15">
      <c r="C295" s="23"/>
    </row>
    <row r="296" spans="3:3" x14ac:dyDescent="0.15">
      <c r="C296" s="23"/>
    </row>
    <row r="297" spans="3:3" x14ac:dyDescent="0.15">
      <c r="C297" s="23"/>
    </row>
    <row r="298" spans="3:3" x14ac:dyDescent="0.15">
      <c r="C298" s="23"/>
    </row>
    <row r="299" spans="3:3" x14ac:dyDescent="0.15">
      <c r="C299" s="23"/>
    </row>
    <row r="300" spans="3:3" x14ac:dyDescent="0.15">
      <c r="C300" s="23"/>
    </row>
    <row r="301" spans="3:3" x14ac:dyDescent="0.15">
      <c r="C301" s="23"/>
    </row>
    <row r="302" spans="3:3" x14ac:dyDescent="0.15">
      <c r="C302" s="23"/>
    </row>
    <row r="303" spans="3:3" x14ac:dyDescent="0.15">
      <c r="C303" s="23"/>
    </row>
    <row r="304" spans="3:3" x14ac:dyDescent="0.15">
      <c r="C304" s="23"/>
    </row>
    <row r="305" spans="3:3" x14ac:dyDescent="0.15">
      <c r="C305" s="23"/>
    </row>
    <row r="306" spans="3:3" x14ac:dyDescent="0.15">
      <c r="C306" s="23"/>
    </row>
    <row r="307" spans="3:3" x14ac:dyDescent="0.15">
      <c r="C307" s="23"/>
    </row>
    <row r="308" spans="3:3" x14ac:dyDescent="0.15">
      <c r="C308" s="23"/>
    </row>
    <row r="309" spans="3:3" x14ac:dyDescent="0.15">
      <c r="C309" s="23"/>
    </row>
    <row r="310" spans="3:3" x14ac:dyDescent="0.15">
      <c r="C310" s="23"/>
    </row>
    <row r="311" spans="3:3" x14ac:dyDescent="0.15">
      <c r="C311" s="23"/>
    </row>
    <row r="312" spans="3:3" x14ac:dyDescent="0.15">
      <c r="C312" s="23"/>
    </row>
    <row r="313" spans="3:3" x14ac:dyDescent="0.15">
      <c r="C313" s="23"/>
    </row>
    <row r="314" spans="3:3" x14ac:dyDescent="0.15">
      <c r="C314" s="23"/>
    </row>
    <row r="315" spans="3:3" x14ac:dyDescent="0.15">
      <c r="C315" s="23"/>
    </row>
    <row r="316" spans="3:3" x14ac:dyDescent="0.15">
      <c r="C316" s="23"/>
    </row>
    <row r="317" spans="3:3" x14ac:dyDescent="0.15">
      <c r="C317" s="23"/>
    </row>
    <row r="318" spans="3:3" x14ac:dyDescent="0.15">
      <c r="C318" s="23"/>
    </row>
    <row r="319" spans="3:3" x14ac:dyDescent="0.15">
      <c r="C319" s="23"/>
    </row>
    <row r="320" spans="3:3" x14ac:dyDescent="0.15">
      <c r="C320" s="23"/>
    </row>
    <row r="321" spans="3:3" x14ac:dyDescent="0.15">
      <c r="C321" s="23"/>
    </row>
    <row r="322" spans="3:3" x14ac:dyDescent="0.15">
      <c r="C322" s="23"/>
    </row>
    <row r="323" spans="3:3" x14ac:dyDescent="0.15">
      <c r="C323" s="23"/>
    </row>
    <row r="324" spans="3:3" x14ac:dyDescent="0.15">
      <c r="C324" s="23"/>
    </row>
    <row r="325" spans="3:3" x14ac:dyDescent="0.15">
      <c r="C325" s="23"/>
    </row>
    <row r="326" spans="3:3" x14ac:dyDescent="0.15">
      <c r="C326" s="23"/>
    </row>
    <row r="327" spans="3:3" x14ac:dyDescent="0.15">
      <c r="C327" s="23"/>
    </row>
    <row r="328" spans="3:3" x14ac:dyDescent="0.15">
      <c r="C328" s="23"/>
    </row>
    <row r="329" spans="3:3" x14ac:dyDescent="0.15">
      <c r="C329" s="23"/>
    </row>
    <row r="330" spans="3:3" x14ac:dyDescent="0.15">
      <c r="C330" s="23"/>
    </row>
    <row r="331" spans="3:3" x14ac:dyDescent="0.15">
      <c r="C331" s="23"/>
    </row>
    <row r="332" spans="3:3" x14ac:dyDescent="0.15">
      <c r="C332" s="23"/>
    </row>
    <row r="333" spans="3:3" x14ac:dyDescent="0.15">
      <c r="C333" s="23"/>
    </row>
    <row r="334" spans="3:3" x14ac:dyDescent="0.15">
      <c r="C334" s="23"/>
    </row>
    <row r="335" spans="3:3" x14ac:dyDescent="0.15">
      <c r="C335" s="23"/>
    </row>
    <row r="336" spans="3:3" x14ac:dyDescent="0.15">
      <c r="C336" s="23"/>
    </row>
    <row r="337" spans="3:3" x14ac:dyDescent="0.15">
      <c r="C337" s="23"/>
    </row>
    <row r="338" spans="3:3" x14ac:dyDescent="0.15">
      <c r="C338" s="23"/>
    </row>
    <row r="339" spans="3:3" x14ac:dyDescent="0.15">
      <c r="C339" s="23"/>
    </row>
    <row r="340" spans="3:3" x14ac:dyDescent="0.15">
      <c r="C340" s="23"/>
    </row>
    <row r="341" spans="3:3" x14ac:dyDescent="0.15">
      <c r="C341" s="23"/>
    </row>
    <row r="342" spans="3:3" x14ac:dyDescent="0.15">
      <c r="C342" s="23"/>
    </row>
    <row r="343" spans="3:3" x14ac:dyDescent="0.15">
      <c r="C343" s="23"/>
    </row>
    <row r="344" spans="3:3" x14ac:dyDescent="0.15">
      <c r="C344" s="23"/>
    </row>
    <row r="345" spans="3:3" x14ac:dyDescent="0.15">
      <c r="C345" s="23"/>
    </row>
    <row r="346" spans="3:3" x14ac:dyDescent="0.15">
      <c r="C346" s="23"/>
    </row>
    <row r="347" spans="3:3" x14ac:dyDescent="0.15">
      <c r="C347" s="23"/>
    </row>
    <row r="348" spans="3:3" x14ac:dyDescent="0.15">
      <c r="C348" s="23"/>
    </row>
    <row r="349" spans="3:3" x14ac:dyDescent="0.15">
      <c r="C349" s="23"/>
    </row>
    <row r="350" spans="3:3" x14ac:dyDescent="0.15">
      <c r="C350" s="23"/>
    </row>
    <row r="351" spans="3:3" x14ac:dyDescent="0.15">
      <c r="C351" s="23"/>
    </row>
    <row r="352" spans="3:3" x14ac:dyDescent="0.15">
      <c r="C352" s="23"/>
    </row>
    <row r="353" spans="3:3" x14ac:dyDescent="0.15">
      <c r="C353" s="23"/>
    </row>
    <row r="354" spans="3:3" x14ac:dyDescent="0.15">
      <c r="C354" s="23"/>
    </row>
    <row r="355" spans="3:3" x14ac:dyDescent="0.15">
      <c r="C355" s="23"/>
    </row>
    <row r="356" spans="3:3" x14ac:dyDescent="0.15">
      <c r="C356" s="23"/>
    </row>
    <row r="357" spans="3:3" x14ac:dyDescent="0.15">
      <c r="C357" s="23"/>
    </row>
    <row r="358" spans="3:3" x14ac:dyDescent="0.15">
      <c r="C358" s="23"/>
    </row>
    <row r="359" spans="3:3" x14ac:dyDescent="0.15">
      <c r="C359" s="23"/>
    </row>
    <row r="360" spans="3:3" x14ac:dyDescent="0.15">
      <c r="C360" s="23"/>
    </row>
    <row r="361" spans="3:3" x14ac:dyDescent="0.15">
      <c r="C361" s="23"/>
    </row>
    <row r="362" spans="3:3" x14ac:dyDescent="0.15">
      <c r="C362" s="23"/>
    </row>
    <row r="363" spans="3:3" x14ac:dyDescent="0.15">
      <c r="C363" s="23"/>
    </row>
    <row r="364" spans="3:3" x14ac:dyDescent="0.15">
      <c r="C364" s="23"/>
    </row>
    <row r="365" spans="3:3" x14ac:dyDescent="0.15">
      <c r="C365" s="23"/>
    </row>
    <row r="366" spans="3:3" x14ac:dyDescent="0.15">
      <c r="C366" s="23"/>
    </row>
    <row r="367" spans="3:3" x14ac:dyDescent="0.15">
      <c r="C367" s="23"/>
    </row>
    <row r="368" spans="3:3" x14ac:dyDescent="0.15">
      <c r="C368" s="23"/>
    </row>
    <row r="369" spans="3:3" x14ac:dyDescent="0.15">
      <c r="C369" s="23"/>
    </row>
    <row r="370" spans="3:3" x14ac:dyDescent="0.15">
      <c r="C370" s="23"/>
    </row>
    <row r="371" spans="3:3" x14ac:dyDescent="0.15">
      <c r="C371" s="23"/>
    </row>
    <row r="372" spans="3:3" x14ac:dyDescent="0.15">
      <c r="C372" s="23"/>
    </row>
    <row r="373" spans="3:3" x14ac:dyDescent="0.15">
      <c r="C373" s="23"/>
    </row>
    <row r="374" spans="3:3" x14ac:dyDescent="0.15">
      <c r="C374" s="23"/>
    </row>
    <row r="375" spans="3:3" x14ac:dyDescent="0.15">
      <c r="C375" s="23"/>
    </row>
    <row r="376" spans="3:3" x14ac:dyDescent="0.15">
      <c r="C376" s="23"/>
    </row>
    <row r="377" spans="3:3" x14ac:dyDescent="0.15">
      <c r="C377" s="23"/>
    </row>
    <row r="378" spans="3:3" x14ac:dyDescent="0.15">
      <c r="C378" s="23"/>
    </row>
    <row r="379" spans="3:3" x14ac:dyDescent="0.15">
      <c r="C379" s="23"/>
    </row>
    <row r="380" spans="3:3" x14ac:dyDescent="0.15">
      <c r="C380" s="23"/>
    </row>
    <row r="381" spans="3:3" x14ac:dyDescent="0.15">
      <c r="C381" s="23"/>
    </row>
    <row r="382" spans="3:3" x14ac:dyDescent="0.15">
      <c r="C382" s="23"/>
    </row>
    <row r="383" spans="3:3" x14ac:dyDescent="0.15">
      <c r="C383" s="23"/>
    </row>
    <row r="384" spans="3:3" x14ac:dyDescent="0.15">
      <c r="C384" s="23"/>
    </row>
    <row r="385" spans="3:3" x14ac:dyDescent="0.15">
      <c r="C385" s="23"/>
    </row>
    <row r="386" spans="3:3" x14ac:dyDescent="0.15">
      <c r="C386" s="23"/>
    </row>
    <row r="387" spans="3:3" x14ac:dyDescent="0.15">
      <c r="C387" s="23"/>
    </row>
    <row r="388" spans="3:3" x14ac:dyDescent="0.15">
      <c r="C388" s="23"/>
    </row>
    <row r="389" spans="3:3" x14ac:dyDescent="0.15">
      <c r="C389" s="23"/>
    </row>
    <row r="390" spans="3:3" x14ac:dyDescent="0.15">
      <c r="C390" s="23"/>
    </row>
    <row r="391" spans="3:3" x14ac:dyDescent="0.15">
      <c r="C391" s="23"/>
    </row>
    <row r="392" spans="3:3" x14ac:dyDescent="0.15">
      <c r="C392" s="23"/>
    </row>
    <row r="393" spans="3:3" x14ac:dyDescent="0.15">
      <c r="C393" s="23"/>
    </row>
    <row r="394" spans="3:3" x14ac:dyDescent="0.15">
      <c r="C394" s="23"/>
    </row>
    <row r="395" spans="3:3" x14ac:dyDescent="0.15">
      <c r="C395" s="23"/>
    </row>
    <row r="396" spans="3:3" x14ac:dyDescent="0.15">
      <c r="C396" s="23"/>
    </row>
    <row r="397" spans="3:3" x14ac:dyDescent="0.15">
      <c r="C397" s="23"/>
    </row>
    <row r="398" spans="3:3" x14ac:dyDescent="0.15">
      <c r="C398" s="23"/>
    </row>
    <row r="399" spans="3:3" x14ac:dyDescent="0.15">
      <c r="C399" s="23"/>
    </row>
    <row r="400" spans="3:3" x14ac:dyDescent="0.15">
      <c r="C400" s="23"/>
    </row>
    <row r="401" spans="3:3" x14ac:dyDescent="0.15">
      <c r="C401" s="23"/>
    </row>
    <row r="402" spans="3:3" x14ac:dyDescent="0.15">
      <c r="C402" s="23"/>
    </row>
    <row r="403" spans="3:3" x14ac:dyDescent="0.15">
      <c r="C403" s="23"/>
    </row>
    <row r="404" spans="3:3" x14ac:dyDescent="0.15">
      <c r="C404" s="23"/>
    </row>
    <row r="405" spans="3:3" x14ac:dyDescent="0.15">
      <c r="C405" s="23"/>
    </row>
    <row r="406" spans="3:3" x14ac:dyDescent="0.15">
      <c r="C406" s="23"/>
    </row>
    <row r="407" spans="3:3" x14ac:dyDescent="0.15">
      <c r="C407" s="23"/>
    </row>
    <row r="408" spans="3:3" x14ac:dyDescent="0.15">
      <c r="C408" s="23"/>
    </row>
    <row r="409" spans="3:3" x14ac:dyDescent="0.15">
      <c r="C409" s="23"/>
    </row>
    <row r="410" spans="3:3" x14ac:dyDescent="0.15">
      <c r="C410" s="23"/>
    </row>
    <row r="411" spans="3:3" x14ac:dyDescent="0.15">
      <c r="C411" s="23"/>
    </row>
    <row r="412" spans="3:3" x14ac:dyDescent="0.15">
      <c r="C412" s="23"/>
    </row>
    <row r="413" spans="3:3" x14ac:dyDescent="0.15">
      <c r="C413" s="23"/>
    </row>
    <row r="414" spans="3:3" x14ac:dyDescent="0.15">
      <c r="C414" s="23"/>
    </row>
    <row r="415" spans="3:3" x14ac:dyDescent="0.15">
      <c r="C415" s="23"/>
    </row>
    <row r="416" spans="3:3" x14ac:dyDescent="0.15">
      <c r="C416" s="23"/>
    </row>
    <row r="417" spans="3:3" x14ac:dyDescent="0.15">
      <c r="C417" s="23"/>
    </row>
    <row r="418" spans="3:3" x14ac:dyDescent="0.15">
      <c r="C418" s="23"/>
    </row>
    <row r="419" spans="3:3" x14ac:dyDescent="0.15">
      <c r="C419" s="23"/>
    </row>
    <row r="420" spans="3:3" x14ac:dyDescent="0.15">
      <c r="C420" s="23"/>
    </row>
    <row r="421" spans="3:3" x14ac:dyDescent="0.15">
      <c r="C421" s="23"/>
    </row>
    <row r="422" spans="3:3" x14ac:dyDescent="0.15">
      <c r="C422" s="23"/>
    </row>
    <row r="423" spans="3:3" x14ac:dyDescent="0.15">
      <c r="C423" s="23"/>
    </row>
    <row r="424" spans="3:3" x14ac:dyDescent="0.15">
      <c r="C424" s="23"/>
    </row>
    <row r="425" spans="3:3" x14ac:dyDescent="0.15">
      <c r="C425" s="23"/>
    </row>
    <row r="426" spans="3:3" x14ac:dyDescent="0.15">
      <c r="C426" s="23"/>
    </row>
    <row r="427" spans="3:3" x14ac:dyDescent="0.15">
      <c r="C427" s="23"/>
    </row>
    <row r="428" spans="3:3" x14ac:dyDescent="0.15">
      <c r="C428" s="23"/>
    </row>
    <row r="429" spans="3:3" x14ac:dyDescent="0.15">
      <c r="C429" s="23"/>
    </row>
    <row r="430" spans="3:3" x14ac:dyDescent="0.15">
      <c r="C430" s="23"/>
    </row>
    <row r="431" spans="3:3" x14ac:dyDescent="0.15">
      <c r="C431" s="23"/>
    </row>
    <row r="432" spans="3:3" x14ac:dyDescent="0.15">
      <c r="C432" s="23"/>
    </row>
    <row r="433" spans="3:3" x14ac:dyDescent="0.15">
      <c r="C433" s="23"/>
    </row>
    <row r="434" spans="3:3" x14ac:dyDescent="0.15">
      <c r="C434" s="23"/>
    </row>
    <row r="435" spans="3:3" x14ac:dyDescent="0.15">
      <c r="C435" s="23"/>
    </row>
    <row r="436" spans="3:3" x14ac:dyDescent="0.15">
      <c r="C436" s="23"/>
    </row>
    <row r="437" spans="3:3" x14ac:dyDescent="0.15">
      <c r="C437" s="23"/>
    </row>
    <row r="438" spans="3:3" x14ac:dyDescent="0.15">
      <c r="C438" s="23"/>
    </row>
    <row r="439" spans="3:3" x14ac:dyDescent="0.15">
      <c r="C439" s="23"/>
    </row>
    <row r="440" spans="3:3" x14ac:dyDescent="0.15">
      <c r="C440" s="23"/>
    </row>
    <row r="441" spans="3:3" x14ac:dyDescent="0.15">
      <c r="C441" s="23"/>
    </row>
    <row r="442" spans="3:3" x14ac:dyDescent="0.15">
      <c r="C442" s="23"/>
    </row>
    <row r="443" spans="3:3" x14ac:dyDescent="0.15">
      <c r="C443" s="23"/>
    </row>
    <row r="444" spans="3:3" x14ac:dyDescent="0.15">
      <c r="C444" s="23"/>
    </row>
    <row r="445" spans="3:3" x14ac:dyDescent="0.15">
      <c r="C445" s="23"/>
    </row>
    <row r="446" spans="3:3" x14ac:dyDescent="0.15">
      <c r="C446" s="23"/>
    </row>
    <row r="447" spans="3:3" x14ac:dyDescent="0.15">
      <c r="C447" s="23"/>
    </row>
    <row r="448" spans="3:3" x14ac:dyDescent="0.15">
      <c r="C448" s="23"/>
    </row>
    <row r="449" spans="3:3" x14ac:dyDescent="0.15">
      <c r="C449" s="23"/>
    </row>
    <row r="450" spans="3:3" x14ac:dyDescent="0.15">
      <c r="C450" s="23"/>
    </row>
    <row r="451" spans="3:3" x14ac:dyDescent="0.15">
      <c r="C451" s="23"/>
    </row>
    <row r="452" spans="3:3" x14ac:dyDescent="0.15">
      <c r="C452" s="23"/>
    </row>
    <row r="453" spans="3:3" x14ac:dyDescent="0.15">
      <c r="C453" s="23"/>
    </row>
    <row r="454" spans="3:3" x14ac:dyDescent="0.15">
      <c r="C454" s="23"/>
    </row>
    <row r="455" spans="3:3" x14ac:dyDescent="0.15">
      <c r="C455" s="23"/>
    </row>
    <row r="456" spans="3:3" x14ac:dyDescent="0.15">
      <c r="C456" s="23"/>
    </row>
    <row r="457" spans="3:3" x14ac:dyDescent="0.15">
      <c r="C457" s="23"/>
    </row>
    <row r="458" spans="3:3" x14ac:dyDescent="0.15">
      <c r="C458" s="23"/>
    </row>
    <row r="459" spans="3:3" x14ac:dyDescent="0.15">
      <c r="C459" s="23"/>
    </row>
    <row r="460" spans="3:3" x14ac:dyDescent="0.15">
      <c r="C460" s="23"/>
    </row>
    <row r="461" spans="3:3" x14ac:dyDescent="0.15">
      <c r="C461" s="23"/>
    </row>
    <row r="462" spans="3:3" x14ac:dyDescent="0.15">
      <c r="C462" s="23"/>
    </row>
    <row r="463" spans="3:3" x14ac:dyDescent="0.15">
      <c r="C463" s="23"/>
    </row>
    <row r="464" spans="3:3" x14ac:dyDescent="0.15">
      <c r="C464" s="23"/>
    </row>
    <row r="465" spans="3:3" x14ac:dyDescent="0.15">
      <c r="C465" s="23"/>
    </row>
    <row r="466" spans="3:3" x14ac:dyDescent="0.15">
      <c r="C466" s="23"/>
    </row>
    <row r="467" spans="3:3" x14ac:dyDescent="0.15">
      <c r="C467" s="23"/>
    </row>
    <row r="468" spans="3:3" x14ac:dyDescent="0.15">
      <c r="C468" s="23"/>
    </row>
    <row r="469" spans="3:3" x14ac:dyDescent="0.15">
      <c r="C469" s="23"/>
    </row>
    <row r="470" spans="3:3" x14ac:dyDescent="0.15">
      <c r="C470" s="23"/>
    </row>
    <row r="471" spans="3:3" x14ac:dyDescent="0.15">
      <c r="C471" s="23"/>
    </row>
    <row r="472" spans="3:3" x14ac:dyDescent="0.15">
      <c r="C472" s="23"/>
    </row>
    <row r="473" spans="3:3" x14ac:dyDescent="0.15">
      <c r="C473" s="23"/>
    </row>
    <row r="474" spans="3:3" x14ac:dyDescent="0.15">
      <c r="C474" s="23"/>
    </row>
    <row r="475" spans="3:3" x14ac:dyDescent="0.15">
      <c r="C475" s="23"/>
    </row>
    <row r="476" spans="3:3" x14ac:dyDescent="0.15">
      <c r="C476" s="23"/>
    </row>
    <row r="477" spans="3:3" x14ac:dyDescent="0.15">
      <c r="C477" s="23"/>
    </row>
    <row r="478" spans="3:3" x14ac:dyDescent="0.15">
      <c r="C478" s="23"/>
    </row>
    <row r="479" spans="3:3" x14ac:dyDescent="0.15">
      <c r="C479" s="23"/>
    </row>
    <row r="480" spans="3:3" x14ac:dyDescent="0.15">
      <c r="C480" s="23"/>
    </row>
    <row r="481" spans="3:3" x14ac:dyDescent="0.15">
      <c r="C481" s="23"/>
    </row>
    <row r="482" spans="3:3" x14ac:dyDescent="0.15">
      <c r="C482" s="23"/>
    </row>
    <row r="483" spans="3:3" x14ac:dyDescent="0.15">
      <c r="C483" s="23"/>
    </row>
    <row r="484" spans="3:3" x14ac:dyDescent="0.15">
      <c r="C484" s="23"/>
    </row>
    <row r="485" spans="3:3" x14ac:dyDescent="0.15">
      <c r="C485" s="23"/>
    </row>
    <row r="486" spans="3:3" x14ac:dyDescent="0.15">
      <c r="C486" s="23"/>
    </row>
    <row r="487" spans="3:3" x14ac:dyDescent="0.15">
      <c r="C487" s="23"/>
    </row>
    <row r="488" spans="3:3" x14ac:dyDescent="0.15">
      <c r="C488" s="23"/>
    </row>
    <row r="489" spans="3:3" x14ac:dyDescent="0.15">
      <c r="C489" s="23"/>
    </row>
    <row r="490" spans="3:3" x14ac:dyDescent="0.15">
      <c r="C490" s="23"/>
    </row>
    <row r="491" spans="3:3" x14ac:dyDescent="0.15">
      <c r="C491" s="23"/>
    </row>
    <row r="492" spans="3:3" x14ac:dyDescent="0.15">
      <c r="C492" s="23"/>
    </row>
    <row r="493" spans="3:3" x14ac:dyDescent="0.15">
      <c r="C493" s="23"/>
    </row>
    <row r="494" spans="3:3" x14ac:dyDescent="0.15">
      <c r="C494" s="23"/>
    </row>
    <row r="495" spans="3:3" x14ac:dyDescent="0.15">
      <c r="C495" s="23"/>
    </row>
    <row r="496" spans="3:3" x14ac:dyDescent="0.15">
      <c r="C496" s="23"/>
    </row>
    <row r="497" spans="3:3" x14ac:dyDescent="0.15">
      <c r="C497" s="23"/>
    </row>
    <row r="498" spans="3:3" x14ac:dyDescent="0.15">
      <c r="C498" s="23"/>
    </row>
    <row r="499" spans="3:3" x14ac:dyDescent="0.15">
      <c r="C499" s="23"/>
    </row>
    <row r="500" spans="3:3" x14ac:dyDescent="0.15">
      <c r="C500" s="23"/>
    </row>
    <row r="501" spans="3:3" x14ac:dyDescent="0.15">
      <c r="C501" s="23"/>
    </row>
    <row r="502" spans="3:3" x14ac:dyDescent="0.15">
      <c r="C502" s="23"/>
    </row>
    <row r="503" spans="3:3" x14ac:dyDescent="0.15">
      <c r="C503" s="23"/>
    </row>
    <row r="504" spans="3:3" x14ac:dyDescent="0.15">
      <c r="C504" s="23"/>
    </row>
    <row r="505" spans="3:3" x14ac:dyDescent="0.15">
      <c r="C505" s="23"/>
    </row>
    <row r="506" spans="3:3" x14ac:dyDescent="0.15">
      <c r="C506" s="23"/>
    </row>
    <row r="507" spans="3:3" x14ac:dyDescent="0.15">
      <c r="C507" s="23"/>
    </row>
    <row r="508" spans="3:3" x14ac:dyDescent="0.15">
      <c r="C508" s="23"/>
    </row>
    <row r="509" spans="3:3" x14ac:dyDescent="0.15">
      <c r="C509" s="23"/>
    </row>
    <row r="510" spans="3:3" x14ac:dyDescent="0.15">
      <c r="C510" s="23"/>
    </row>
    <row r="511" spans="3:3" x14ac:dyDescent="0.15">
      <c r="C511" s="23"/>
    </row>
    <row r="512" spans="3:3" x14ac:dyDescent="0.15">
      <c r="C512" s="23"/>
    </row>
    <row r="513" spans="3:3" x14ac:dyDescent="0.15">
      <c r="C513" s="23"/>
    </row>
    <row r="514" spans="3:3" x14ac:dyDescent="0.15">
      <c r="C514" s="23"/>
    </row>
    <row r="515" spans="3:3" x14ac:dyDescent="0.15">
      <c r="C515" s="23"/>
    </row>
    <row r="516" spans="3:3" x14ac:dyDescent="0.15">
      <c r="C516" s="23"/>
    </row>
    <row r="517" spans="3:3" x14ac:dyDescent="0.15">
      <c r="C517" s="23"/>
    </row>
    <row r="518" spans="3:3" x14ac:dyDescent="0.15">
      <c r="C518" s="23"/>
    </row>
    <row r="519" spans="3:3" x14ac:dyDescent="0.15">
      <c r="C519" s="23"/>
    </row>
    <row r="520" spans="3:3" x14ac:dyDescent="0.15">
      <c r="C520" s="23"/>
    </row>
    <row r="521" spans="3:3" x14ac:dyDescent="0.15">
      <c r="C521" s="23"/>
    </row>
    <row r="522" spans="3:3" x14ac:dyDescent="0.15">
      <c r="C522" s="23"/>
    </row>
    <row r="523" spans="3:3" x14ac:dyDescent="0.15">
      <c r="C523" s="23"/>
    </row>
    <row r="524" spans="3:3" x14ac:dyDescent="0.15">
      <c r="C524" s="23"/>
    </row>
    <row r="525" spans="3:3" x14ac:dyDescent="0.15">
      <c r="C525" s="23"/>
    </row>
    <row r="526" spans="3:3" x14ac:dyDescent="0.15">
      <c r="C526" s="23"/>
    </row>
    <row r="527" spans="3:3" x14ac:dyDescent="0.15">
      <c r="C527" s="23"/>
    </row>
    <row r="528" spans="3:3" x14ac:dyDescent="0.15">
      <c r="C528" s="23"/>
    </row>
    <row r="529" spans="3:3" x14ac:dyDescent="0.15">
      <c r="C529" s="23"/>
    </row>
    <row r="530" spans="3:3" x14ac:dyDescent="0.15">
      <c r="C530" s="23"/>
    </row>
    <row r="531" spans="3:3" x14ac:dyDescent="0.15">
      <c r="C531" s="23"/>
    </row>
    <row r="532" spans="3:3" x14ac:dyDescent="0.15">
      <c r="C532" s="23"/>
    </row>
    <row r="533" spans="3:3" x14ac:dyDescent="0.15">
      <c r="C533" s="23"/>
    </row>
    <row r="534" spans="3:3" x14ac:dyDescent="0.15">
      <c r="C534" s="23"/>
    </row>
    <row r="535" spans="3:3" x14ac:dyDescent="0.15">
      <c r="C535" s="23"/>
    </row>
    <row r="536" spans="3:3" x14ac:dyDescent="0.15">
      <c r="C536" s="23"/>
    </row>
    <row r="537" spans="3:3" x14ac:dyDescent="0.15">
      <c r="C537" s="23"/>
    </row>
    <row r="538" spans="3:3" x14ac:dyDescent="0.15">
      <c r="C538" s="23"/>
    </row>
    <row r="539" spans="3:3" x14ac:dyDescent="0.15">
      <c r="C539" s="23"/>
    </row>
    <row r="540" spans="3:3" x14ac:dyDescent="0.15">
      <c r="C540" s="23"/>
    </row>
    <row r="541" spans="3:3" x14ac:dyDescent="0.15">
      <c r="C541" s="23"/>
    </row>
    <row r="542" spans="3:3" x14ac:dyDescent="0.15">
      <c r="C542" s="23"/>
    </row>
    <row r="543" spans="3:3" x14ac:dyDescent="0.15">
      <c r="C543" s="23"/>
    </row>
    <row r="544" spans="3:3" x14ac:dyDescent="0.15">
      <c r="C544" s="23"/>
    </row>
    <row r="545" spans="3:3" x14ac:dyDescent="0.15">
      <c r="C545" s="23"/>
    </row>
    <row r="546" spans="3:3" x14ac:dyDescent="0.15">
      <c r="C546" s="23"/>
    </row>
    <row r="547" spans="3:3" x14ac:dyDescent="0.15">
      <c r="C547" s="23"/>
    </row>
    <row r="548" spans="3:3" x14ac:dyDescent="0.15">
      <c r="C548" s="23"/>
    </row>
    <row r="549" spans="3:3" x14ac:dyDescent="0.15">
      <c r="C549" s="23"/>
    </row>
    <row r="550" spans="3:3" x14ac:dyDescent="0.15">
      <c r="C550" s="23"/>
    </row>
    <row r="551" spans="3:3" x14ac:dyDescent="0.15">
      <c r="C551" s="23"/>
    </row>
    <row r="552" spans="3:3" x14ac:dyDescent="0.15">
      <c r="C552" s="23"/>
    </row>
    <row r="553" spans="3:3" x14ac:dyDescent="0.15">
      <c r="C553" s="23"/>
    </row>
    <row r="554" spans="3:3" x14ac:dyDescent="0.15">
      <c r="C554" s="23"/>
    </row>
    <row r="555" spans="3:3" x14ac:dyDescent="0.15">
      <c r="C555" s="23"/>
    </row>
    <row r="556" spans="3:3" x14ac:dyDescent="0.15">
      <c r="C556" s="23"/>
    </row>
    <row r="557" spans="3:3" x14ac:dyDescent="0.15">
      <c r="C557" s="23"/>
    </row>
    <row r="558" spans="3:3" x14ac:dyDescent="0.15">
      <c r="C558" s="23"/>
    </row>
    <row r="559" spans="3:3" x14ac:dyDescent="0.15">
      <c r="C559" s="23"/>
    </row>
    <row r="560" spans="3:3" x14ac:dyDescent="0.15">
      <c r="C560" s="23"/>
    </row>
    <row r="561" spans="3:3" x14ac:dyDescent="0.15">
      <c r="C561" s="23"/>
    </row>
    <row r="562" spans="3:3" x14ac:dyDescent="0.15">
      <c r="C562" s="23"/>
    </row>
    <row r="563" spans="3:3" x14ac:dyDescent="0.15">
      <c r="C563" s="23"/>
    </row>
    <row r="564" spans="3:3" x14ac:dyDescent="0.15">
      <c r="C564" s="23"/>
    </row>
    <row r="565" spans="3:3" x14ac:dyDescent="0.15">
      <c r="C565" s="23"/>
    </row>
    <row r="566" spans="3:3" x14ac:dyDescent="0.15">
      <c r="C566" s="23"/>
    </row>
    <row r="567" spans="3:3" x14ac:dyDescent="0.15">
      <c r="C567" s="23"/>
    </row>
    <row r="568" spans="3:3" x14ac:dyDescent="0.15">
      <c r="C568" s="23"/>
    </row>
    <row r="569" spans="3:3" x14ac:dyDescent="0.15">
      <c r="C569" s="23"/>
    </row>
    <row r="570" spans="3:3" x14ac:dyDescent="0.15">
      <c r="C570" s="23"/>
    </row>
    <row r="571" spans="3:3" x14ac:dyDescent="0.15">
      <c r="C571" s="23"/>
    </row>
    <row r="572" spans="3:3" x14ac:dyDescent="0.15">
      <c r="C572" s="23"/>
    </row>
    <row r="573" spans="3:3" x14ac:dyDescent="0.15">
      <c r="C573" s="23"/>
    </row>
    <row r="574" spans="3:3" x14ac:dyDescent="0.15">
      <c r="C574" s="23"/>
    </row>
    <row r="575" spans="3:3" x14ac:dyDescent="0.15">
      <c r="C575" s="23"/>
    </row>
    <row r="576" spans="3:3" x14ac:dyDescent="0.15">
      <c r="C576" s="23"/>
    </row>
    <row r="577" spans="3:3" x14ac:dyDescent="0.15">
      <c r="C577" s="23"/>
    </row>
    <row r="578" spans="3:3" x14ac:dyDescent="0.15">
      <c r="C578" s="23"/>
    </row>
    <row r="579" spans="3:3" x14ac:dyDescent="0.15">
      <c r="C579" s="23"/>
    </row>
    <row r="580" spans="3:3" x14ac:dyDescent="0.15">
      <c r="C580" s="23"/>
    </row>
    <row r="581" spans="3:3" x14ac:dyDescent="0.15">
      <c r="C581" s="23"/>
    </row>
    <row r="582" spans="3:3" x14ac:dyDescent="0.15">
      <c r="C582" s="23"/>
    </row>
    <row r="583" spans="3:3" x14ac:dyDescent="0.15">
      <c r="C583" s="23"/>
    </row>
    <row r="584" spans="3:3" x14ac:dyDescent="0.15">
      <c r="C584" s="23"/>
    </row>
    <row r="585" spans="3:3" x14ac:dyDescent="0.15">
      <c r="C585" s="23"/>
    </row>
    <row r="586" spans="3:3" x14ac:dyDescent="0.15">
      <c r="C586" s="23"/>
    </row>
    <row r="587" spans="3:3" x14ac:dyDescent="0.15">
      <c r="C587" s="23"/>
    </row>
    <row r="588" spans="3:3" x14ac:dyDescent="0.15">
      <c r="C588" s="23"/>
    </row>
    <row r="589" spans="3:3" x14ac:dyDescent="0.15">
      <c r="C589" s="23"/>
    </row>
    <row r="590" spans="3:3" x14ac:dyDescent="0.15">
      <c r="C590" s="23"/>
    </row>
    <row r="591" spans="3:3" x14ac:dyDescent="0.15">
      <c r="C591" s="23"/>
    </row>
    <row r="592" spans="3:3" x14ac:dyDescent="0.15">
      <c r="C592" s="23"/>
    </row>
    <row r="593" spans="3:3" x14ac:dyDescent="0.15">
      <c r="C593" s="23"/>
    </row>
    <row r="594" spans="3:3" x14ac:dyDescent="0.15">
      <c r="C594" s="23"/>
    </row>
    <row r="595" spans="3:3" x14ac:dyDescent="0.15">
      <c r="C595" s="23"/>
    </row>
    <row r="596" spans="3:3" x14ac:dyDescent="0.15">
      <c r="C596" s="23"/>
    </row>
    <row r="597" spans="3:3" x14ac:dyDescent="0.15">
      <c r="C597" s="23"/>
    </row>
    <row r="598" spans="3:3" x14ac:dyDescent="0.15">
      <c r="C598" s="23"/>
    </row>
    <row r="599" spans="3:3" x14ac:dyDescent="0.15">
      <c r="C599" s="23"/>
    </row>
    <row r="600" spans="3:3" x14ac:dyDescent="0.15">
      <c r="C600" s="23"/>
    </row>
    <row r="601" spans="3:3" x14ac:dyDescent="0.15">
      <c r="C601" s="23"/>
    </row>
    <row r="602" spans="3:3" x14ac:dyDescent="0.15">
      <c r="C602" s="23"/>
    </row>
    <row r="603" spans="3:3" x14ac:dyDescent="0.15">
      <c r="C603" s="23"/>
    </row>
    <row r="604" spans="3:3" x14ac:dyDescent="0.15">
      <c r="C604" s="23"/>
    </row>
    <row r="605" spans="3:3" x14ac:dyDescent="0.15">
      <c r="C605" s="23"/>
    </row>
    <row r="606" spans="3:3" x14ac:dyDescent="0.15">
      <c r="C606" s="23"/>
    </row>
    <row r="607" spans="3:3" x14ac:dyDescent="0.15">
      <c r="C607" s="23"/>
    </row>
    <row r="608" spans="3:3" x14ac:dyDescent="0.15">
      <c r="C608" s="23"/>
    </row>
    <row r="609" spans="3:3" x14ac:dyDescent="0.15">
      <c r="C609" s="23"/>
    </row>
    <row r="610" spans="3:3" x14ac:dyDescent="0.15">
      <c r="C610" s="23"/>
    </row>
    <row r="611" spans="3:3" x14ac:dyDescent="0.15">
      <c r="C611" s="23"/>
    </row>
    <row r="612" spans="3:3" x14ac:dyDescent="0.15">
      <c r="C612" s="23"/>
    </row>
    <row r="613" spans="3:3" x14ac:dyDescent="0.15">
      <c r="C613" s="23"/>
    </row>
    <row r="614" spans="3:3" x14ac:dyDescent="0.15">
      <c r="C614" s="23"/>
    </row>
    <row r="615" spans="3:3" x14ac:dyDescent="0.15">
      <c r="C615" s="23"/>
    </row>
    <row r="616" spans="3:3" x14ac:dyDescent="0.15">
      <c r="C616" s="23"/>
    </row>
    <row r="617" spans="3:3" x14ac:dyDescent="0.15">
      <c r="C617" s="23"/>
    </row>
    <row r="618" spans="3:3" x14ac:dyDescent="0.15">
      <c r="C618" s="23"/>
    </row>
    <row r="619" spans="3:3" x14ac:dyDescent="0.15">
      <c r="C619" s="23"/>
    </row>
    <row r="620" spans="3:3" x14ac:dyDescent="0.15">
      <c r="C620" s="23"/>
    </row>
    <row r="621" spans="3:3" x14ac:dyDescent="0.15">
      <c r="C621" s="23"/>
    </row>
    <row r="622" spans="3:3" x14ac:dyDescent="0.15">
      <c r="C622" s="23"/>
    </row>
    <row r="623" spans="3:3" x14ac:dyDescent="0.15">
      <c r="C623" s="23"/>
    </row>
    <row r="624" spans="3:3" x14ac:dyDescent="0.15">
      <c r="C624" s="23"/>
    </row>
    <row r="625" spans="3:3" x14ac:dyDescent="0.15">
      <c r="C625" s="23"/>
    </row>
    <row r="626" spans="3:3" x14ac:dyDescent="0.15">
      <c r="C626" s="23"/>
    </row>
    <row r="627" spans="3:3" x14ac:dyDescent="0.15">
      <c r="C627" s="23"/>
    </row>
    <row r="628" spans="3:3" x14ac:dyDescent="0.15">
      <c r="C628" s="23"/>
    </row>
    <row r="629" spans="3:3" x14ac:dyDescent="0.15">
      <c r="C629" s="23"/>
    </row>
    <row r="630" spans="3:3" x14ac:dyDescent="0.15">
      <c r="C630" s="23"/>
    </row>
    <row r="631" spans="3:3" x14ac:dyDescent="0.15">
      <c r="C631" s="23"/>
    </row>
    <row r="632" spans="3:3" x14ac:dyDescent="0.15">
      <c r="C632" s="23"/>
    </row>
    <row r="633" spans="3:3" x14ac:dyDescent="0.15">
      <c r="C633" s="23"/>
    </row>
    <row r="634" spans="3:3" x14ac:dyDescent="0.15">
      <c r="C634" s="23"/>
    </row>
    <row r="635" spans="3:3" x14ac:dyDescent="0.15">
      <c r="C635" s="23"/>
    </row>
    <row r="636" spans="3:3" x14ac:dyDescent="0.15">
      <c r="C636" s="23"/>
    </row>
    <row r="637" spans="3:3" x14ac:dyDescent="0.15">
      <c r="C637" s="23"/>
    </row>
    <row r="638" spans="3:3" x14ac:dyDescent="0.15">
      <c r="C638" s="23"/>
    </row>
    <row r="639" spans="3:3" x14ac:dyDescent="0.15">
      <c r="C639" s="23"/>
    </row>
    <row r="640" spans="3:3" x14ac:dyDescent="0.15">
      <c r="C640" s="23"/>
    </row>
    <row r="641" spans="3:3" x14ac:dyDescent="0.15">
      <c r="C641" s="23"/>
    </row>
    <row r="642" spans="3:3" x14ac:dyDescent="0.15">
      <c r="C642" s="23"/>
    </row>
    <row r="643" spans="3:3" x14ac:dyDescent="0.15">
      <c r="C643" s="23"/>
    </row>
    <row r="644" spans="3:3" x14ac:dyDescent="0.15">
      <c r="C644" s="23"/>
    </row>
    <row r="645" spans="3:3" x14ac:dyDescent="0.15">
      <c r="C645" s="23"/>
    </row>
    <row r="646" spans="3:3" x14ac:dyDescent="0.15">
      <c r="C646" s="23"/>
    </row>
    <row r="647" spans="3:3" x14ac:dyDescent="0.15">
      <c r="C647" s="23"/>
    </row>
    <row r="648" spans="3:3" x14ac:dyDescent="0.15">
      <c r="C648" s="23"/>
    </row>
    <row r="649" spans="3:3" x14ac:dyDescent="0.15">
      <c r="C649" s="23"/>
    </row>
    <row r="650" spans="3:3" x14ac:dyDescent="0.15">
      <c r="C650" s="23"/>
    </row>
    <row r="651" spans="3:3" x14ac:dyDescent="0.15">
      <c r="C651" s="23"/>
    </row>
    <row r="652" spans="3:3" x14ac:dyDescent="0.15">
      <c r="C652" s="23"/>
    </row>
    <row r="653" spans="3:3" x14ac:dyDescent="0.15">
      <c r="C653" s="23"/>
    </row>
    <row r="654" spans="3:3" x14ac:dyDescent="0.15">
      <c r="C654" s="23"/>
    </row>
    <row r="655" spans="3:3" x14ac:dyDescent="0.15">
      <c r="C655" s="23"/>
    </row>
    <row r="656" spans="3:3" x14ac:dyDescent="0.15">
      <c r="C656" s="23"/>
    </row>
    <row r="657" spans="3:3" x14ac:dyDescent="0.15">
      <c r="C657" s="23"/>
    </row>
    <row r="658" spans="3:3" x14ac:dyDescent="0.15">
      <c r="C658" s="23"/>
    </row>
    <row r="659" spans="3:3" x14ac:dyDescent="0.15">
      <c r="C659" s="23"/>
    </row>
    <row r="660" spans="3:3" x14ac:dyDescent="0.15">
      <c r="C660" s="23"/>
    </row>
    <row r="661" spans="3:3" x14ac:dyDescent="0.15">
      <c r="C661" s="23"/>
    </row>
    <row r="662" spans="3:3" x14ac:dyDescent="0.15">
      <c r="C662" s="23"/>
    </row>
    <row r="663" spans="3:3" x14ac:dyDescent="0.15">
      <c r="C663" s="23"/>
    </row>
    <row r="664" spans="3:3" x14ac:dyDescent="0.15">
      <c r="C664" s="23"/>
    </row>
    <row r="665" spans="3:3" x14ac:dyDescent="0.15">
      <c r="C665" s="23"/>
    </row>
    <row r="666" spans="3:3" x14ac:dyDescent="0.15">
      <c r="C666" s="23"/>
    </row>
    <row r="667" spans="3:3" x14ac:dyDescent="0.15">
      <c r="C667" s="23"/>
    </row>
    <row r="668" spans="3:3" x14ac:dyDescent="0.15">
      <c r="C668" s="23"/>
    </row>
    <row r="669" spans="3:3" x14ac:dyDescent="0.15">
      <c r="C669" s="23"/>
    </row>
    <row r="670" spans="3:3" x14ac:dyDescent="0.15">
      <c r="C670" s="23"/>
    </row>
    <row r="671" spans="3:3" x14ac:dyDescent="0.15">
      <c r="C671" s="23"/>
    </row>
    <row r="672" spans="3:3" x14ac:dyDescent="0.15">
      <c r="C672" s="23"/>
    </row>
    <row r="673" spans="3:3" x14ac:dyDescent="0.15">
      <c r="C673" s="23"/>
    </row>
    <row r="674" spans="3:3" x14ac:dyDescent="0.15">
      <c r="C674" s="23"/>
    </row>
    <row r="675" spans="3:3" x14ac:dyDescent="0.15">
      <c r="C675" s="23"/>
    </row>
    <row r="676" spans="3:3" x14ac:dyDescent="0.15">
      <c r="C676" s="23"/>
    </row>
    <row r="677" spans="3:3" x14ac:dyDescent="0.15">
      <c r="C677" s="23"/>
    </row>
    <row r="678" spans="3:3" x14ac:dyDescent="0.15">
      <c r="C678" s="23"/>
    </row>
    <row r="679" spans="3:3" x14ac:dyDescent="0.15">
      <c r="C679" s="23"/>
    </row>
    <row r="680" spans="3:3" x14ac:dyDescent="0.15">
      <c r="C680" s="23"/>
    </row>
    <row r="681" spans="3:3" x14ac:dyDescent="0.15">
      <c r="C681" s="23"/>
    </row>
    <row r="682" spans="3:3" x14ac:dyDescent="0.15">
      <c r="C682" s="23"/>
    </row>
    <row r="683" spans="3:3" x14ac:dyDescent="0.15">
      <c r="C683" s="23"/>
    </row>
    <row r="684" spans="3:3" x14ac:dyDescent="0.15">
      <c r="C684" s="23"/>
    </row>
    <row r="685" spans="3:3" x14ac:dyDescent="0.15">
      <c r="C685" s="23"/>
    </row>
    <row r="686" spans="3:3" x14ac:dyDescent="0.15">
      <c r="C686" s="23"/>
    </row>
    <row r="687" spans="3:3" x14ac:dyDescent="0.15">
      <c r="C687" s="23"/>
    </row>
    <row r="688" spans="3:3" x14ac:dyDescent="0.15">
      <c r="C688" s="23"/>
    </row>
    <row r="689" spans="3:3" x14ac:dyDescent="0.15">
      <c r="C689" s="23"/>
    </row>
    <row r="690" spans="3:3" x14ac:dyDescent="0.15">
      <c r="C690" s="23"/>
    </row>
    <row r="691" spans="3:3" x14ac:dyDescent="0.15">
      <c r="C691" s="23"/>
    </row>
    <row r="692" spans="3:3" x14ac:dyDescent="0.15">
      <c r="C692" s="23"/>
    </row>
    <row r="693" spans="3:3" x14ac:dyDescent="0.15">
      <c r="C693" s="23"/>
    </row>
    <row r="694" spans="3:3" x14ac:dyDescent="0.15">
      <c r="C694" s="23"/>
    </row>
    <row r="695" spans="3:3" x14ac:dyDescent="0.15">
      <c r="C695" s="23"/>
    </row>
    <row r="696" spans="3:3" x14ac:dyDescent="0.15">
      <c r="C696" s="23"/>
    </row>
    <row r="697" spans="3:3" x14ac:dyDescent="0.15">
      <c r="C697" s="23"/>
    </row>
    <row r="698" spans="3:3" x14ac:dyDescent="0.15">
      <c r="C698" s="23"/>
    </row>
    <row r="699" spans="3:3" x14ac:dyDescent="0.15">
      <c r="C699" s="23"/>
    </row>
    <row r="700" spans="3:3" x14ac:dyDescent="0.15">
      <c r="C700" s="23"/>
    </row>
    <row r="701" spans="3:3" x14ac:dyDescent="0.15">
      <c r="C701" s="23"/>
    </row>
    <row r="702" spans="3:3" x14ac:dyDescent="0.15">
      <c r="C702" s="23"/>
    </row>
    <row r="703" spans="3:3" x14ac:dyDescent="0.15">
      <c r="C703" s="23"/>
    </row>
    <row r="704" spans="3:3" x14ac:dyDescent="0.15">
      <c r="C704" s="23"/>
    </row>
    <row r="705" spans="3:3" x14ac:dyDescent="0.15">
      <c r="C705" s="23"/>
    </row>
    <row r="706" spans="3:3" x14ac:dyDescent="0.15">
      <c r="C706" s="23"/>
    </row>
    <row r="707" spans="3:3" x14ac:dyDescent="0.15">
      <c r="C707" s="23"/>
    </row>
    <row r="708" spans="3:3" x14ac:dyDescent="0.15">
      <c r="C708" s="23"/>
    </row>
    <row r="709" spans="3:3" x14ac:dyDescent="0.15">
      <c r="C709" s="23"/>
    </row>
    <row r="710" spans="3:3" x14ac:dyDescent="0.15">
      <c r="C710" s="23"/>
    </row>
    <row r="711" spans="3:3" x14ac:dyDescent="0.15">
      <c r="C711" s="23"/>
    </row>
    <row r="712" spans="3:3" x14ac:dyDescent="0.15">
      <c r="C712" s="23"/>
    </row>
    <row r="713" spans="3:3" x14ac:dyDescent="0.15">
      <c r="C713" s="23"/>
    </row>
    <row r="714" spans="3:3" x14ac:dyDescent="0.15">
      <c r="C714" s="23"/>
    </row>
    <row r="715" spans="3:3" x14ac:dyDescent="0.15">
      <c r="C715" s="23"/>
    </row>
    <row r="716" spans="3:3" x14ac:dyDescent="0.15">
      <c r="C716" s="23"/>
    </row>
    <row r="717" spans="3:3" x14ac:dyDescent="0.15">
      <c r="C717" s="23"/>
    </row>
    <row r="718" spans="3:3" x14ac:dyDescent="0.15">
      <c r="C718" s="23"/>
    </row>
    <row r="719" spans="3:3" x14ac:dyDescent="0.15">
      <c r="C719" s="23"/>
    </row>
    <row r="720" spans="3:3" x14ac:dyDescent="0.15">
      <c r="C720" s="23"/>
    </row>
    <row r="721" spans="3:3" x14ac:dyDescent="0.15">
      <c r="C721" s="23"/>
    </row>
    <row r="722" spans="3:3" x14ac:dyDescent="0.15">
      <c r="C722" s="23"/>
    </row>
    <row r="723" spans="3:3" x14ac:dyDescent="0.15">
      <c r="C723" s="23"/>
    </row>
    <row r="724" spans="3:3" x14ac:dyDescent="0.15">
      <c r="C724" s="23"/>
    </row>
    <row r="725" spans="3:3" x14ac:dyDescent="0.15">
      <c r="C725" s="23"/>
    </row>
    <row r="726" spans="3:3" x14ac:dyDescent="0.15">
      <c r="C726" s="23"/>
    </row>
    <row r="727" spans="3:3" x14ac:dyDescent="0.15">
      <c r="C727" s="23"/>
    </row>
    <row r="728" spans="3:3" x14ac:dyDescent="0.15">
      <c r="C728" s="23"/>
    </row>
    <row r="729" spans="3:3" x14ac:dyDescent="0.15">
      <c r="C729" s="23"/>
    </row>
    <row r="730" spans="3:3" x14ac:dyDescent="0.15">
      <c r="C730" s="23"/>
    </row>
    <row r="731" spans="3:3" x14ac:dyDescent="0.15">
      <c r="C731" s="23"/>
    </row>
    <row r="732" spans="3:3" x14ac:dyDescent="0.15">
      <c r="C732" s="23"/>
    </row>
    <row r="733" spans="3:3" x14ac:dyDescent="0.15">
      <c r="C733" s="23"/>
    </row>
    <row r="734" spans="3:3" x14ac:dyDescent="0.15">
      <c r="C734" s="23"/>
    </row>
    <row r="735" spans="3:3" x14ac:dyDescent="0.15">
      <c r="C735" s="23"/>
    </row>
    <row r="736" spans="3:3" x14ac:dyDescent="0.15">
      <c r="C736" s="23"/>
    </row>
    <row r="737" spans="3:3" x14ac:dyDescent="0.15">
      <c r="C737" s="23"/>
    </row>
    <row r="738" spans="3:3" x14ac:dyDescent="0.15">
      <c r="C738" s="23"/>
    </row>
    <row r="739" spans="3:3" x14ac:dyDescent="0.15">
      <c r="C739" s="23"/>
    </row>
    <row r="740" spans="3:3" x14ac:dyDescent="0.15">
      <c r="C740" s="23"/>
    </row>
    <row r="741" spans="3:3" x14ac:dyDescent="0.15">
      <c r="C741" s="23"/>
    </row>
    <row r="742" spans="3:3" x14ac:dyDescent="0.15">
      <c r="C742" s="23"/>
    </row>
    <row r="743" spans="3:3" x14ac:dyDescent="0.15">
      <c r="C743" s="23"/>
    </row>
    <row r="744" spans="3:3" x14ac:dyDescent="0.15">
      <c r="C744" s="23"/>
    </row>
    <row r="745" spans="3:3" x14ac:dyDescent="0.15">
      <c r="C745" s="23"/>
    </row>
    <row r="746" spans="3:3" x14ac:dyDescent="0.15">
      <c r="C746" s="23"/>
    </row>
    <row r="747" spans="3:3" x14ac:dyDescent="0.15">
      <c r="C747" s="23"/>
    </row>
    <row r="748" spans="3:3" x14ac:dyDescent="0.15">
      <c r="C748" s="23"/>
    </row>
    <row r="749" spans="3:3" x14ac:dyDescent="0.15">
      <c r="C749" s="23"/>
    </row>
    <row r="750" spans="3:3" x14ac:dyDescent="0.15">
      <c r="C750" s="23"/>
    </row>
    <row r="751" spans="3:3" x14ac:dyDescent="0.15">
      <c r="C751" s="23"/>
    </row>
    <row r="752" spans="3:3" x14ac:dyDescent="0.15">
      <c r="C752" s="23"/>
    </row>
    <row r="753" spans="3:3" x14ac:dyDescent="0.15">
      <c r="C753" s="23"/>
    </row>
    <row r="754" spans="3:3" x14ac:dyDescent="0.15">
      <c r="C754" s="23"/>
    </row>
    <row r="755" spans="3:3" x14ac:dyDescent="0.15">
      <c r="C755" s="23"/>
    </row>
    <row r="756" spans="3:3" x14ac:dyDescent="0.15">
      <c r="C756" s="23"/>
    </row>
    <row r="757" spans="3:3" x14ac:dyDescent="0.15">
      <c r="C757" s="23"/>
    </row>
    <row r="758" spans="3:3" x14ac:dyDescent="0.15">
      <c r="C758" s="23"/>
    </row>
    <row r="759" spans="3:3" x14ac:dyDescent="0.15">
      <c r="C759" s="23"/>
    </row>
    <row r="760" spans="3:3" x14ac:dyDescent="0.15">
      <c r="C760" s="23"/>
    </row>
    <row r="761" spans="3:3" x14ac:dyDescent="0.15">
      <c r="C761" s="23"/>
    </row>
    <row r="762" spans="3:3" x14ac:dyDescent="0.15">
      <c r="C762" s="23"/>
    </row>
    <row r="763" spans="3:3" x14ac:dyDescent="0.15">
      <c r="C763" s="23"/>
    </row>
    <row r="764" spans="3:3" x14ac:dyDescent="0.15">
      <c r="C764" s="23"/>
    </row>
    <row r="765" spans="3:3" x14ac:dyDescent="0.15">
      <c r="C765" s="23"/>
    </row>
    <row r="766" spans="3:3" x14ac:dyDescent="0.15">
      <c r="C766" s="23"/>
    </row>
    <row r="767" spans="3:3" x14ac:dyDescent="0.15">
      <c r="C767" s="23"/>
    </row>
    <row r="768" spans="3:3" x14ac:dyDescent="0.15">
      <c r="C768" s="23"/>
    </row>
    <row r="769" spans="3:3" x14ac:dyDescent="0.15">
      <c r="C769" s="23"/>
    </row>
    <row r="770" spans="3:3" x14ac:dyDescent="0.15">
      <c r="C770" s="23"/>
    </row>
    <row r="771" spans="3:3" x14ac:dyDescent="0.15">
      <c r="C771" s="23"/>
    </row>
    <row r="772" spans="3:3" x14ac:dyDescent="0.15">
      <c r="C772" s="23"/>
    </row>
    <row r="773" spans="3:3" x14ac:dyDescent="0.15">
      <c r="C773" s="23"/>
    </row>
    <row r="774" spans="3:3" x14ac:dyDescent="0.15">
      <c r="C774" s="23"/>
    </row>
    <row r="775" spans="3:3" x14ac:dyDescent="0.15">
      <c r="C775" s="23"/>
    </row>
    <row r="776" spans="3:3" x14ac:dyDescent="0.15">
      <c r="C776" s="23"/>
    </row>
    <row r="777" spans="3:3" x14ac:dyDescent="0.15">
      <c r="C777" s="23"/>
    </row>
    <row r="778" spans="3:3" x14ac:dyDescent="0.15">
      <c r="C778" s="23"/>
    </row>
    <row r="779" spans="3:3" x14ac:dyDescent="0.15">
      <c r="C779" s="23"/>
    </row>
    <row r="780" spans="3:3" x14ac:dyDescent="0.15">
      <c r="C780" s="23"/>
    </row>
    <row r="781" spans="3:3" x14ac:dyDescent="0.15">
      <c r="C781" s="23"/>
    </row>
    <row r="782" spans="3:3" x14ac:dyDescent="0.15">
      <c r="C782" s="23"/>
    </row>
    <row r="783" spans="3:3" x14ac:dyDescent="0.15">
      <c r="C783" s="23"/>
    </row>
    <row r="784" spans="3:3" x14ac:dyDescent="0.15">
      <c r="C784" s="23"/>
    </row>
    <row r="785" spans="3:3" x14ac:dyDescent="0.15">
      <c r="C785" s="23"/>
    </row>
    <row r="786" spans="3:3" x14ac:dyDescent="0.15">
      <c r="C786" s="23"/>
    </row>
    <row r="787" spans="3:3" x14ac:dyDescent="0.15">
      <c r="C787" s="23"/>
    </row>
    <row r="788" spans="3:3" x14ac:dyDescent="0.15">
      <c r="C788" s="23"/>
    </row>
    <row r="789" spans="3:3" x14ac:dyDescent="0.15">
      <c r="C789" s="23"/>
    </row>
    <row r="790" spans="3:3" x14ac:dyDescent="0.15">
      <c r="C790" s="23"/>
    </row>
    <row r="791" spans="3:3" x14ac:dyDescent="0.15">
      <c r="C791" s="23"/>
    </row>
    <row r="792" spans="3:3" x14ac:dyDescent="0.15">
      <c r="C792" s="23"/>
    </row>
  </sheetData>
  <printOptions horizontalCentered="1"/>
  <pageMargins left="0.75" right="0.75" top="1" bottom="1" header="0.5" footer="0.5"/>
  <pageSetup scale="75" orientation="portrait" r:id="rId1"/>
  <headerFooter alignWithMargins="0">
    <oddHeader>&amp;C&amp;F&amp;R&amp;P of &amp;N</oddHeader>
  </headerFooter>
  <rowBreaks count="1" manualBreakCount="1">
    <brk id="48" max="6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B70EF2921E5458C5CEB17DF41FE55" ma:contentTypeVersion="19" ma:contentTypeDescription="Create a new document." ma:contentTypeScope="" ma:versionID="affcb8b042d4b657c551c9e65b582734">
  <xsd:schema xmlns:xsd="http://www.w3.org/2001/XMLSchema" xmlns:xs="http://www.w3.org/2001/XMLSchema" xmlns:p="http://schemas.microsoft.com/office/2006/metadata/properties" xmlns:ns2="07a1bc97-ce1e-483c-abf2-e8946aea7f1d" xmlns:ns3="e87d3e21-815d-46ba-8f92-58cabc1f2726" targetNamespace="http://schemas.microsoft.com/office/2006/metadata/properties" ma:root="true" ma:fieldsID="821de25358a808197aaf2fffa4f82ad3" ns2:_="" ns3:_="">
    <xsd:import namespace="07a1bc97-ce1e-483c-abf2-e8946aea7f1d"/>
    <xsd:import namespace="e87d3e21-815d-46ba-8f92-58cabc1f2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Person_x0020_Group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1bc97-ce1e-483c-abf2-e8946aea7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3c14fae-c3ed-4157-818c-1485f7fc3d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erson_x0020_Group" ma:index="25" nillable="true" ma:displayName="Person Group" ma:list="UserInfo" ma:SearchPeopleOnly="false" ma:SharePointGroup="0" ma:internalName="Person_x0020_Group" ma:showField="UserLastDeletionTi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7d3e21-815d-46ba-8f92-58cabc1f272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ca1d8a-c3b4-43d0-91ce-fcafc5e8ee10}" ma:internalName="TaxCatchAll" ma:showField="CatchAllData" ma:web="e87d3e21-815d-46ba-8f92-58cabc1f27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7d3e21-815d-46ba-8f92-58cabc1f2726" xsi:nil="true"/>
    <lcf76f155ced4ddcb4097134ff3c332f xmlns="07a1bc97-ce1e-483c-abf2-e8946aea7f1d">
      <Terms xmlns="http://schemas.microsoft.com/office/infopath/2007/PartnerControls"/>
    </lcf76f155ced4ddcb4097134ff3c332f>
    <SharedWithUsers xmlns="e87d3e21-815d-46ba-8f92-58cabc1f2726">
      <UserInfo>
        <DisplayName/>
        <AccountId xsi:nil="true"/>
        <AccountType/>
      </UserInfo>
    </SharedWithUsers>
    <Person_x0020_Group xmlns="07a1bc97-ce1e-483c-abf2-e8946aea7f1d">
      <UserInfo>
        <DisplayName/>
        <AccountId xsi:nil="true"/>
        <AccountType/>
      </UserInfo>
    </Person_x0020_Group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438AF-5156-4091-A89F-54572BBCD4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1bc97-ce1e-483c-abf2-e8946aea7f1d"/>
    <ds:schemaRef ds:uri="e87d3e21-815d-46ba-8f92-58cabc1f2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6FB19A-EB2D-4846-8659-B7FA311CA49A}">
  <ds:schemaRefs>
    <ds:schemaRef ds:uri="http://schemas.microsoft.com/office/2006/metadata/properties"/>
    <ds:schemaRef ds:uri="http://schemas.microsoft.com/office/infopath/2007/PartnerControls"/>
    <ds:schemaRef ds:uri="e87d3e21-815d-46ba-8f92-58cabc1f2726"/>
    <ds:schemaRef ds:uri="07a1bc97-ce1e-483c-abf2-e8946aea7f1d"/>
  </ds:schemaRefs>
</ds:datastoreItem>
</file>

<file path=customXml/itemProps3.xml><?xml version="1.0" encoding="utf-8"?>
<ds:datastoreItem xmlns:ds="http://schemas.openxmlformats.org/officeDocument/2006/customXml" ds:itemID="{09E7BA53-4EFE-4B37-AC52-74D0F9F66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AW2024</vt:lpstr>
      <vt:lpstr>AW2023</vt:lpstr>
      <vt:lpstr>AW2022</vt:lpstr>
      <vt:lpstr>AW2021</vt:lpstr>
      <vt:lpstr>AW2020</vt:lpstr>
      <vt:lpstr>'AW2020'!Print_Area</vt:lpstr>
      <vt:lpstr>'AW2021'!Print_Area</vt:lpstr>
      <vt:lpstr>'AW2022'!Print_Area</vt:lpstr>
      <vt:lpstr>'AW2023'!Print_Area</vt:lpstr>
      <vt:lpstr>'AW2024'!Print_Area</vt:lpstr>
      <vt:lpstr>'AW2020'!Print_Titles</vt:lpstr>
      <vt:lpstr>'AW2021'!Print_Titles</vt:lpstr>
      <vt:lpstr>'AW2022'!Print_Titles</vt:lpstr>
      <vt:lpstr>'AW2023'!Print_Titles</vt:lpstr>
      <vt:lpstr>'AW2024'!Print_Titles</vt:lpstr>
    </vt:vector>
  </TitlesOfParts>
  <Manager/>
  <Company>Heil Heil Smart and Golee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Heil Heil Smart and Golee</dc:creator>
  <cp:keywords/>
  <dc:description/>
  <cp:lastModifiedBy>Howard Voeks</cp:lastModifiedBy>
  <cp:revision/>
  <dcterms:created xsi:type="dcterms:W3CDTF">2013-01-02T16:57:14Z</dcterms:created>
  <dcterms:modified xsi:type="dcterms:W3CDTF">2024-09-25T18:51:48Z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0x0101007B8A1C36033D73438CBC5AF47074676B</vt:lpwstr>
  </property>
  <property fmtid="{D5CDD505-2E9C-101B-9397-08002B2CF9AE}" pid="3" name="Order">
    <vt:r8>6008600</vt:r8>
  </property>
  <property fmtid="{D5CDD505-2E9C-101B-9397-08002B2CF9AE}" pid="4" name="MediaServiceImageTags">
    <vt:lpwstr/>
  </property>
</Properties>
</file>