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0" yWindow="140" windowWidth="28920" windowHeight="18480"/>
  </bookViews>
  <sheets>
    <sheet name="Budget Worksheet" sheetId="1" r:id="rId1"/>
    <sheet name="1065,Hinman House" sheetId="2" r:id="rId2"/>
  </sheets>
  <definedNames>
    <definedName name="_xlnm.Print_Area" localSheetId="0">'Budget Worksheet'!$A$1:$G$112</definedName>
    <definedName name="_xlnm.Print_Titles" localSheetId="1">'1065,Hinman House'!$1:$1</definedName>
    <definedName name="_xlnm.Print_Titles" localSheetId="0">'Budget Worksheet'!$1:$2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9" i="1" l="1"/>
  <c r="F107" i="1"/>
  <c r="F102" i="1"/>
  <c r="F101" i="1"/>
  <c r="F90" i="1"/>
  <c r="F85" i="1"/>
  <c r="F84" i="1"/>
  <c r="F83" i="1"/>
  <c r="F78" i="1"/>
  <c r="F77" i="1"/>
  <c r="F76" i="1"/>
  <c r="F75" i="1"/>
  <c r="F74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2" i="1"/>
  <c r="F37" i="1"/>
  <c r="F36" i="1"/>
  <c r="F33" i="1"/>
  <c r="F32" i="1"/>
  <c r="F29" i="1"/>
  <c r="F25" i="1"/>
  <c r="F23" i="1"/>
  <c r="F22" i="1"/>
  <c r="F21" i="1"/>
  <c r="F15" i="1"/>
  <c r="F14" i="1"/>
  <c r="F13" i="1"/>
  <c r="F12" i="1"/>
  <c r="F11" i="1"/>
  <c r="F10" i="1"/>
  <c r="F9" i="1"/>
  <c r="F8" i="1"/>
  <c r="F6" i="1"/>
  <c r="F5" i="1"/>
  <c r="D110" i="1"/>
  <c r="E110" i="1"/>
  <c r="G110" i="1"/>
  <c r="C110" i="1"/>
  <c r="D104" i="1"/>
  <c r="E104" i="1"/>
  <c r="C104" i="1"/>
  <c r="G101" i="1"/>
  <c r="G104" i="1"/>
  <c r="D92" i="1"/>
  <c r="E92" i="1"/>
  <c r="G92" i="1"/>
  <c r="C92" i="1"/>
  <c r="D87" i="1"/>
  <c r="E87" i="1"/>
  <c r="G87" i="1"/>
  <c r="C87" i="1"/>
  <c r="D80" i="1"/>
  <c r="E80" i="1"/>
  <c r="G80" i="1"/>
  <c r="C80" i="1"/>
  <c r="F27" i="1"/>
  <c r="G27" i="1"/>
  <c r="D71" i="1"/>
  <c r="E71" i="1"/>
  <c r="G71" i="1"/>
  <c r="C71" i="1"/>
  <c r="F31" i="1"/>
  <c r="G31" i="1"/>
  <c r="G30" i="1"/>
  <c r="F30" i="1"/>
  <c r="F28" i="1"/>
  <c r="D39" i="1"/>
  <c r="E39" i="1"/>
  <c r="C39" i="1"/>
  <c r="G6" i="1"/>
  <c r="G17" i="1"/>
  <c r="D17" i="1"/>
  <c r="E17" i="1"/>
  <c r="C17" i="1"/>
  <c r="F92" i="1"/>
  <c r="F110" i="1"/>
  <c r="D94" i="1"/>
  <c r="D96" i="1"/>
  <c r="D112" i="1"/>
  <c r="G39" i="1"/>
  <c r="C94" i="1"/>
  <c r="C96" i="1"/>
  <c r="C112" i="1"/>
  <c r="E94" i="1"/>
  <c r="E96" i="1"/>
  <c r="E112" i="1"/>
  <c r="G94" i="1"/>
  <c r="G96" i="1"/>
  <c r="G112" i="1"/>
  <c r="F104" i="1"/>
  <c r="F87" i="1"/>
  <c r="F80" i="1"/>
  <c r="F17" i="1"/>
  <c r="F71" i="1"/>
  <c r="F39" i="1"/>
  <c r="F94" i="1"/>
  <c r="F96" i="1"/>
  <c r="F112" i="1"/>
</calcChain>
</file>

<file path=xl/sharedStrings.xml><?xml version="1.0" encoding="utf-8"?>
<sst xmlns="http://schemas.openxmlformats.org/spreadsheetml/2006/main" count="1922" uniqueCount="587">
  <si>
    <t/>
  </si>
  <si>
    <t>2017</t>
  </si>
  <si>
    <t>2018</t>
  </si>
  <si>
    <t>YEAR END</t>
  </si>
  <si>
    <t>BUDGET</t>
  </si>
  <si>
    <t>ACTUAL</t>
  </si>
  <si>
    <t>2018 ACTUAL</t>
  </si>
  <si>
    <t>PROJECTION</t>
  </si>
  <si>
    <t>OPERATING INCOME</t>
  </si>
  <si>
    <t>402020</t>
  </si>
  <si>
    <t>Assessments Undesignated Funds</t>
  </si>
  <si>
    <t>402300</t>
  </si>
  <si>
    <t>Special Assessment</t>
  </si>
  <si>
    <t>403400</t>
  </si>
  <si>
    <t>Leasing Fees</t>
  </si>
  <si>
    <t>404030</t>
  </si>
  <si>
    <t>Move In/Move Out Fee</t>
  </si>
  <si>
    <t>404560</t>
  </si>
  <si>
    <t>Parking Income</t>
  </si>
  <si>
    <t>405030</t>
  </si>
  <si>
    <t>Laundry Room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</si>
  <si>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</si>
  <si>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</si>
  <si>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</si>
  <si>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</si>
  <si>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</si>
  <si>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</si>
  <si>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</si>
  <si>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</t>
  </si>
  <si>
    <t>408030</t>
  </si>
  <si>
    <t>Unit 101 Exp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</si>
  <si>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</si>
  <si>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</si>
  <si>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</si>
  <si>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</si>
  <si>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</si>
  <si>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</si>
  <si>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</si>
  <si>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</si>
  <si>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</si>
  <si>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</si>
  <si>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</si>
  <si>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</si>
  <si>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</si>
  <si>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</si>
  <si>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</si>
  <si>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</si>
  <si>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 Site Expense</t>
  </si>
  <si>
    <t>601215</t>
  </si>
  <si>
    <t>Coupon Books</t>
  </si>
  <si>
    <t>601230</t>
  </si>
  <si>
    <t>Miscellaneous-Administrative</t>
  </si>
  <si>
    <t>601410</t>
  </si>
  <si>
    <t>Interest Expense</t>
  </si>
  <si>
    <t>601412</t>
  </si>
  <si>
    <t>Loan Principal Offset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</si>
  <si>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</si>
  <si>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</si>
  <si>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</si>
  <si>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</si>
  <si>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</si>
  <si>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</si>
  <si>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</si>
  <si>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</si>
  <si>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</si>
  <si>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</si>
  <si>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</si>
  <si>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</si>
  <si>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</si>
  <si>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</si>
  <si>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</si>
  <si>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</si>
  <si>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</si>
  <si>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</si>
  <si>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</si>
  <si>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</si>
  <si>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</si>
  <si>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</si>
  <si>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</si>
  <si>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</si>
  <si>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</si>
  <si>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</si>
  <si>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</si>
  <si>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</si>
  <si>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</si>
  <si>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</si>
  <si>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</si>
  <si>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</si>
  <si>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</si>
  <si>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</si>
  <si>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</si>
  <si>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</si>
  <si>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</si>
  <si>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</si>
  <si>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</si>
  <si>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</si>
  <si>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</si>
  <si>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</si>
  <si>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</si>
  <si>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</si>
  <si>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</si>
  <si>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</si>
  <si>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</si>
  <si>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</si>
  <si>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</si>
  <si>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</si>
  <si>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</si>
  <si>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</si>
  <si>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</si>
  <si>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606075</t>
  </si>
  <si>
    <t>Elevator Repairs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</si>
  <si>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</si>
  <si>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</si>
  <si>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</si>
  <si>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</si>
  <si>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</si>
  <si>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</si>
  <si>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</si>
  <si>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</si>
  <si>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</si>
  <si>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</si>
  <si>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</si>
  <si>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</si>
  <si>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</si>
  <si>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</si>
  <si>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</si>
  <si>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</si>
  <si>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</si>
  <si>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</si>
  <si>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</si>
  <si>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</si>
  <si>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</si>
  <si>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</si>
  <si>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</si>
  <si>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</si>
  <si>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</si>
  <si>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</si>
  <si>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</si>
  <si>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</si>
  <si>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</si>
  <si>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</si>
  <si>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</si>
  <si>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</si>
  <si>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</si>
  <si>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</si>
  <si>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</si>
  <si>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</si>
  <si>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</si>
  <si>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</si>
  <si>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</si>
  <si>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</si>
  <si>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</si>
  <si>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</si>
  <si>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</si>
  <si>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</si>
  <si>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</si>
  <si>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</si>
  <si>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</si>
  <si>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</si>
  <si>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701600</t>
  </si>
  <si>
    <t>706300</t>
  </si>
  <si>
    <t>Plumbing</t>
  </si>
  <si>
    <t>TOTAL RESERVE EXPENSE</t>
  </si>
  <si>
    <t>EXCESS REVENUE OVER EXPENDITURES</t>
  </si>
  <si>
    <t>TOTAL COMMON AREA GROUNDS EXPENSES</t>
  </si>
  <si>
    <t>based on percentage of ownership</t>
  </si>
  <si>
    <t>$3,532.07 per month</t>
  </si>
  <si>
    <t>5 / 95 split</t>
  </si>
  <si>
    <t>95 / 5 split</t>
  </si>
  <si>
    <t>Front steps $73/mo</t>
  </si>
  <si>
    <t>one time contribution</t>
  </si>
  <si>
    <t>linked to 500300</t>
  </si>
  <si>
    <t>linked to 930000</t>
  </si>
  <si>
    <t>should be zero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</si>
  <si>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</si>
  <si>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</si>
  <si>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</si>
  <si>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</si>
  <si>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</si>
  <si>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</si>
  <si>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</si>
  <si>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</si>
  <si>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</si>
  <si>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ACK</t>
  </si>
  <si>
    <t>1065F-009635</t>
  </si>
  <si>
    <t>01/02/2018</t>
  </si>
  <si>
    <t>HHSG</t>
  </si>
  <si>
    <t>1065F-009663</t>
  </si>
  <si>
    <t>02/01/2018</t>
  </si>
  <si>
    <t>1065F-009686</t>
  </si>
  <si>
    <t>03/02/2018</t>
  </si>
  <si>
    <t>1065F-009707</t>
  </si>
  <si>
    <t>04/02/2018</t>
  </si>
  <si>
    <t>1065F-009731</t>
  </si>
  <si>
    <t>05/02/2018</t>
  </si>
  <si>
    <t>1065F-009759</t>
  </si>
  <si>
    <t>06/01/2018</t>
  </si>
  <si>
    <t>1065F-009777</t>
  </si>
  <si>
    <t>07/03/2018</t>
  </si>
  <si>
    <t>Account Total</t>
  </si>
  <si>
    <t>Ending Balance</t>
  </si>
  <si>
    <t>1065F-009728</t>
  </si>
  <si>
    <t>04/25/2018</t>
  </si>
  <si>
    <t>Full Circle Architec</t>
  </si>
  <si>
    <t>1065F-009750</t>
  </si>
  <si>
    <t>05/23/2018</t>
  </si>
  <si>
    <t>Ritating Equipment</t>
  </si>
  <si>
    <t>1065F-009754</t>
  </si>
  <si>
    <t>1065F-009748</t>
  </si>
  <si>
    <t>05/21/2018</t>
  </si>
  <si>
    <t>Fullett Rosenlund An</t>
  </si>
  <si>
    <t>1065F-009805</t>
  </si>
  <si>
    <t>07/25/2018</t>
  </si>
  <si>
    <t>1065F-009685</t>
  </si>
  <si>
    <t>02/27/2018</t>
  </si>
  <si>
    <t>Keslin Associates LT</t>
  </si>
  <si>
    <t>1065F-009662</t>
  </si>
  <si>
    <t>01/29/2018</t>
  </si>
  <si>
    <t>1065F-009683</t>
  </si>
  <si>
    <t>02/23/2018</t>
  </si>
  <si>
    <t>1065F-009705</t>
  </si>
  <si>
    <t>03/28/2018</t>
  </si>
  <si>
    <t>1065F-009730</t>
  </si>
  <si>
    <t>1065F-009751</t>
  </si>
  <si>
    <t>05/30/2018</t>
  </si>
  <si>
    <t>1065F-009784</t>
  </si>
  <si>
    <t>07/05/2018</t>
  </si>
  <si>
    <t>1065F-009804</t>
  </si>
  <si>
    <t>07/20/2018</t>
  </si>
  <si>
    <t>Quartet Copies</t>
  </si>
  <si>
    <t>1065F-009806</t>
  </si>
  <si>
    <t>1065F-009644</t>
  </si>
  <si>
    <t>01/12/2018</t>
  </si>
  <si>
    <t>ATHomeNet, Inc.</t>
  </si>
  <si>
    <t>1065F-009710</t>
  </si>
  <si>
    <t>04/05/2018</t>
  </si>
  <si>
    <t>JE</t>
  </si>
  <si>
    <t>00013943</t>
  </si>
  <si>
    <t>07/31/2018</t>
  </si>
  <si>
    <t>HH Op Acct Activity</t>
  </si>
  <si>
    <t>To record bank account activity not recorded in books for</t>
  </si>
  <si>
    <t>July 2018.</t>
  </si>
  <si>
    <t>1065F-009643</t>
  </si>
  <si>
    <t>1065F-009703</t>
  </si>
  <si>
    <t>03/21/2018</t>
  </si>
  <si>
    <t>1065F-009729</t>
  </si>
  <si>
    <t>1065F-009772</t>
  </si>
  <si>
    <t>06/20/2018</t>
  </si>
  <si>
    <t>1065F-009809</t>
  </si>
  <si>
    <t>07/26/2018</t>
  </si>
  <si>
    <t>1065F-009654</t>
  </si>
  <si>
    <t>01/17/2018</t>
  </si>
  <si>
    <t>Andrea Katz</t>
  </si>
  <si>
    <t>1065F-009657</t>
  </si>
  <si>
    <t>01/25/2018</t>
  </si>
  <si>
    <t>Howard Voeks</t>
  </si>
  <si>
    <t>1065F-009660</t>
  </si>
  <si>
    <t>Public Storage 23609</t>
  </si>
  <si>
    <t>RCG</t>
  </si>
  <si>
    <t>00089105</t>
  </si>
  <si>
    <t>RM Charges</t>
  </si>
  <si>
    <t>00089203</t>
  </si>
  <si>
    <t>RCR</t>
  </si>
  <si>
    <t>00089202</t>
  </si>
  <si>
    <t>RM Credits</t>
  </si>
  <si>
    <t>1065F-009679</t>
  </si>
  <si>
    <t>02/14/2018</t>
  </si>
  <si>
    <t>00013232</t>
  </si>
  <si>
    <t>02/28/2018</t>
  </si>
  <si>
    <t>FEB18ADJ1</t>
  </si>
  <si>
    <t>To reclassify accounts for the month of February 2018</t>
  </si>
  <si>
    <t>1065F-009699</t>
  </si>
  <si>
    <t>03/14/2018</t>
  </si>
  <si>
    <t>00013372</t>
  </si>
  <si>
    <t>03/31/2018</t>
  </si>
  <si>
    <t>#709 Ch. Bck Storage</t>
  </si>
  <si>
    <t>1065F-009782</t>
  </si>
  <si>
    <t>RCP</t>
  </si>
  <si>
    <t>00096685</t>
  </si>
  <si>
    <t>RM Cash Proc Post</t>
  </si>
  <si>
    <t>JER</t>
  </si>
  <si>
    <t>00005765</t>
  </si>
  <si>
    <t>01/05/2018</t>
  </si>
  <si>
    <t>Prin. &amp; Int. Reclass</t>
  </si>
  <si>
    <t>Ref. Recurring JE 1065L for the current month, posted on the</t>
  </si>
  <si>
    <t>the 5th. This non-GAAP entry reclassifies the loan payment</t>
  </si>
  <si>
    <t>for Income Statement presentation, per board direction. Loan</t>
  </si>
  <si>
    <t>bal (210000) remain at $180,398.78 as of 12/31/2016.</t>
  </si>
  <si>
    <t>00005829</t>
  </si>
  <si>
    <t>02/05/2018</t>
  </si>
  <si>
    <t>00005924</t>
  </si>
  <si>
    <t>03/05/2018</t>
  </si>
  <si>
    <t>00005960</t>
  </si>
  <si>
    <t>5th. This non-GAAP entry reclassifies the loan payment for</t>
  </si>
  <si>
    <t>Income Statement presentation, per board direction. Loan bal</t>
  </si>
  <si>
    <t>(210000) remain at $136,980.44 for all of 2018.</t>
  </si>
  <si>
    <t>00006094</t>
  </si>
  <si>
    <t>05/05/2018</t>
  </si>
  <si>
    <t>00006155</t>
  </si>
  <si>
    <t>06/05/2018</t>
  </si>
  <si>
    <t>00006252</t>
  </si>
  <si>
    <t>00013521</t>
  </si>
  <si>
    <t>PO Payment Reclass</t>
  </si>
  <si>
    <t>To reclass the principal only payment to Loan Principal</t>
  </si>
  <si>
    <t>Offset (601412).</t>
  </si>
  <si>
    <t>JBR</t>
  </si>
  <si>
    <t>1065F-043018</t>
  </si>
  <si>
    <t>04/30/2018</t>
  </si>
  <si>
    <t>Bank Reconciliation</t>
  </si>
  <si>
    <t>1065F-009661</t>
  </si>
  <si>
    <t>01/26/2018</t>
  </si>
  <si>
    <t>North Shore Towing,</t>
  </si>
  <si>
    <t>1065F-009744</t>
  </si>
  <si>
    <t>05/11/2018</t>
  </si>
  <si>
    <t>Elevator Inspection</t>
  </si>
  <si>
    <t>1065F-009749</t>
  </si>
  <si>
    <t>05/22/2018</t>
  </si>
  <si>
    <t>00013945</t>
  </si>
  <si>
    <t>JUL18YTD AJE1</t>
  </si>
  <si>
    <t>To record July 2018 YTD adjustments for HHCA.</t>
  </si>
  <si>
    <t>1065F-009675</t>
  </si>
  <si>
    <t>1065F-009755</t>
  </si>
  <si>
    <t>1065F-009787</t>
  </si>
  <si>
    <t>07/11/2018</t>
  </si>
  <si>
    <t>1065F-009798</t>
  </si>
  <si>
    <t>1065F-009689</t>
  </si>
  <si>
    <t>Secretary of State</t>
  </si>
  <si>
    <t>1065F-009641</t>
  </si>
  <si>
    <t>01/04/2018</t>
  </si>
  <si>
    <t>Travelers</t>
  </si>
  <si>
    <t>1065F-009672</t>
  </si>
  <si>
    <t>02/08/2018</t>
  </si>
  <si>
    <t>1065F-009706</t>
  </si>
  <si>
    <t>Heil &amp; Heil Insuranc</t>
  </si>
  <si>
    <t>1065F-009711</t>
  </si>
  <si>
    <t>CHUBB</t>
  </si>
  <si>
    <t>1065F-009715</t>
  </si>
  <si>
    <t>1065F-009794</t>
  </si>
  <si>
    <t>1065F-009648</t>
  </si>
  <si>
    <t>MidAmerican Energy</t>
  </si>
  <si>
    <t>1065F-009670</t>
  </si>
  <si>
    <t>1065F-009695</t>
  </si>
  <si>
    <t>03/08/2018</t>
  </si>
  <si>
    <t>1065F-009717</t>
  </si>
  <si>
    <t>04/10/2018</t>
  </si>
  <si>
    <t>1065F-009739</t>
  </si>
  <si>
    <t>05/09/2018</t>
  </si>
  <si>
    <t>1065F-009764</t>
  </si>
  <si>
    <t>06/07/2018</t>
  </si>
  <si>
    <t>1065F-009791</t>
  </si>
  <si>
    <t>1065f-009642</t>
  </si>
  <si>
    <t>01/11/2018</t>
  </si>
  <si>
    <t>Vanguard Energy Serv</t>
  </si>
  <si>
    <t>1065F-009649</t>
  </si>
  <si>
    <t>Nicor Gas</t>
  </si>
  <si>
    <t>1065F-009671</t>
  </si>
  <si>
    <t>1065f-009673</t>
  </si>
  <si>
    <t>02/12/2018</t>
  </si>
  <si>
    <t>1065f-009696</t>
  </si>
  <si>
    <t>03/12/2018</t>
  </si>
  <si>
    <t>1065F-009697</t>
  </si>
  <si>
    <t>03/13/2018</t>
  </si>
  <si>
    <t>1065f-009718</t>
  </si>
  <si>
    <t>1065F-009721</t>
  </si>
  <si>
    <t>04/12/2018</t>
  </si>
  <si>
    <t>1065F-009741</t>
  </si>
  <si>
    <t>1065f-009742</t>
  </si>
  <si>
    <t>05/10/2018</t>
  </si>
  <si>
    <t>1065F-009767</t>
  </si>
  <si>
    <t>06/12/2018</t>
  </si>
  <si>
    <t>1065F-009768</t>
  </si>
  <si>
    <t>00013809</t>
  </si>
  <si>
    <t>06/30/2018</t>
  </si>
  <si>
    <t>Jun18 Op act activit</t>
  </si>
  <si>
    <t>1065f-009785</t>
  </si>
  <si>
    <t>1065F-009793</t>
  </si>
  <si>
    <t>00097359</t>
  </si>
  <si>
    <t>07/17/2018</t>
  </si>
  <si>
    <t>1065F-009655</t>
  </si>
  <si>
    <t>City of Evanston</t>
  </si>
  <si>
    <t>1065F-009701</t>
  </si>
  <si>
    <t>1065F-009747</t>
  </si>
  <si>
    <t>1065F-009797</t>
  </si>
  <si>
    <t>1065F-009636</t>
  </si>
  <si>
    <t>Leo Jones Reimb.</t>
  </si>
  <si>
    <t>1065F-009645</t>
  </si>
  <si>
    <t>AT&amp;T/Ameritech</t>
  </si>
  <si>
    <t>1065F-009664</t>
  </si>
  <si>
    <t>1065F-009666</t>
  </si>
  <si>
    <t>1065F-009687</t>
  </si>
  <si>
    <t>1065F-009691</t>
  </si>
  <si>
    <t>03/07/2018</t>
  </si>
  <si>
    <t>1065F-009708</t>
  </si>
  <si>
    <t>1065F-009732</t>
  </si>
  <si>
    <t>1065F-009738</t>
  </si>
  <si>
    <t>1065F-009757</t>
  </si>
  <si>
    <t>1065F-009760</t>
  </si>
  <si>
    <t>1065F-009779</t>
  </si>
  <si>
    <t>1065F-009783</t>
  </si>
  <si>
    <t>1065F-009803</t>
  </si>
  <si>
    <t>Mary F. Jaminski</t>
  </si>
  <si>
    <t>1065F-009678</t>
  </si>
  <si>
    <t>PDQ Construction</t>
  </si>
  <si>
    <t>1065F-009651</t>
  </si>
  <si>
    <t>01/16/2018</t>
  </si>
  <si>
    <t>Tyco Integrated Secu</t>
  </si>
  <si>
    <t>1065F-009684</t>
  </si>
  <si>
    <t>Metronet Integration</t>
  </si>
  <si>
    <t>1065F-009722</t>
  </si>
  <si>
    <t>Simplex Grinnell</t>
  </si>
  <si>
    <t>1065F-009773</t>
  </si>
  <si>
    <t>Johnson Controls Sec</t>
  </si>
  <si>
    <t>Sub Ledger Activity</t>
  </si>
  <si>
    <t>118MPR04</t>
  </si>
  <si>
    <t>Hinman House Condo</t>
  </si>
  <si>
    <t>118EPR07</t>
  </si>
  <si>
    <t>01/31/2018</t>
  </si>
  <si>
    <t>218MPR04</t>
  </si>
  <si>
    <t>02/15/2018</t>
  </si>
  <si>
    <t>218EPR07</t>
  </si>
  <si>
    <t>318MPR04</t>
  </si>
  <si>
    <t>03/15/2018</t>
  </si>
  <si>
    <t>318EPR07</t>
  </si>
  <si>
    <t>03/30/2018</t>
  </si>
  <si>
    <t>418MPR04</t>
  </si>
  <si>
    <t>04/13/2018</t>
  </si>
  <si>
    <t>418EPR07</t>
  </si>
  <si>
    <t>518MPR04</t>
  </si>
  <si>
    <t>05/15/2018</t>
  </si>
  <si>
    <t>518EPR07</t>
  </si>
  <si>
    <t>05/31/2018</t>
  </si>
  <si>
    <t>618MPR03</t>
  </si>
  <si>
    <t>06/15/2018</t>
  </si>
  <si>
    <t>618EPR07</t>
  </si>
  <si>
    <t>06/29/2018</t>
  </si>
  <si>
    <t>718MPR03</t>
  </si>
  <si>
    <t>07/13/2018</t>
  </si>
  <si>
    <t>718EPR07</t>
  </si>
  <si>
    <t>1065F-009638</t>
  </si>
  <si>
    <t>International Exterm</t>
  </si>
  <si>
    <t>1065F-009653</t>
  </si>
  <si>
    <t>1065F-009668</t>
  </si>
  <si>
    <t>1065F-009693</t>
  </si>
  <si>
    <t>1065F-009716</t>
  </si>
  <si>
    <t>1065F-009735</t>
  </si>
  <si>
    <t>05/04/2018</t>
  </si>
  <si>
    <t>1065F-009766</t>
  </si>
  <si>
    <t>1065F-009778</t>
  </si>
  <si>
    <t>1065F-009788</t>
  </si>
  <si>
    <t>1065F-009795</t>
  </si>
  <si>
    <t>Bed Bug Solutions In</t>
  </si>
  <si>
    <t>1065F-009800</t>
  </si>
  <si>
    <t>1065F-009677</t>
  </si>
  <si>
    <t>Lakeshore Recycling</t>
  </si>
  <si>
    <t>00090387</t>
  </si>
  <si>
    <t>02/16/2018</t>
  </si>
  <si>
    <t>1065F-009737</t>
  </si>
  <si>
    <t>Shine On Group Inc.</t>
  </si>
  <si>
    <t>1065F-009781</t>
  </si>
  <si>
    <t>00013811</t>
  </si>
  <si>
    <t>Janitor Substitute</t>
  </si>
  <si>
    <t>To reclassify account for relief janitorial service</t>
  </si>
  <si>
    <t>1065F-009637</t>
  </si>
  <si>
    <t>Leslie Campbell</t>
  </si>
  <si>
    <t>1065F-009658</t>
  </si>
  <si>
    <t>1065F-009665</t>
  </si>
  <si>
    <t>1065F-009681</t>
  </si>
  <si>
    <t>02/19/2018</t>
  </si>
  <si>
    <t>1065F-009688</t>
  </si>
  <si>
    <t>1065F-009704</t>
  </si>
  <si>
    <t>1065F-009709</t>
  </si>
  <si>
    <t>1065F-009727</t>
  </si>
  <si>
    <t>04/23/2018</t>
  </si>
  <si>
    <t>1065F-009733</t>
  </si>
  <si>
    <t>1065F-009746</t>
  </si>
  <si>
    <t>1065F-009758</t>
  </si>
  <si>
    <t>1065F-009765</t>
  </si>
  <si>
    <t>Caslav  Petrovic</t>
  </si>
  <si>
    <t>1065F-009774</t>
  </si>
  <si>
    <t>06/25/2018</t>
  </si>
  <si>
    <t>1065F-009780</t>
  </si>
  <si>
    <t>1065F-009801</t>
  </si>
  <si>
    <t>1065F-009763</t>
  </si>
  <si>
    <t>Johnson Locksmith, I</t>
  </si>
  <si>
    <t>1065F-009740</t>
  </si>
  <si>
    <t>Mister Natural Servi</t>
  </si>
  <si>
    <t>1065F-009753</t>
  </si>
  <si>
    <t>1065F-009652</t>
  </si>
  <si>
    <t>CSC Service Works</t>
  </si>
  <si>
    <t>1065F-009680</t>
  </si>
  <si>
    <t>1065F-009712</t>
  </si>
  <si>
    <t>1065F-009724</t>
  </si>
  <si>
    <t>04/18/2018</t>
  </si>
  <si>
    <t>1065F-009743</t>
  </si>
  <si>
    <t>1065F-009769</t>
  </si>
  <si>
    <t>06/13/2018</t>
  </si>
  <si>
    <t>1065F-009796</t>
  </si>
  <si>
    <t>1065F-009808</t>
  </si>
  <si>
    <t>Your Home Project, I</t>
  </si>
  <si>
    <t>1065F-009674</t>
  </si>
  <si>
    <t>Hayes Mechanical</t>
  </si>
  <si>
    <t>1065F-009682</t>
  </si>
  <si>
    <t>Chicago Cooling Corp</t>
  </si>
  <si>
    <t>1065F-009702</t>
  </si>
  <si>
    <t>1065F-009726</t>
  </si>
  <si>
    <t>1065F-009810</t>
  </si>
  <si>
    <t>1065F-009811</t>
  </si>
  <si>
    <t>Pure Air, Inc.</t>
  </si>
  <si>
    <t>1065F-009646</t>
  </si>
  <si>
    <t>East Elevator LLC</t>
  </si>
  <si>
    <t>1065F-009692</t>
  </si>
  <si>
    <t>1065F-009734</t>
  </si>
  <si>
    <t>1065F-009761</t>
  </si>
  <si>
    <t>1065F-009786</t>
  </si>
  <si>
    <t>1065F-009667</t>
  </si>
  <si>
    <t>1065F-009713</t>
  </si>
  <si>
    <t>1065F-009690</t>
  </si>
  <si>
    <t>Terry Garrity Plumbi</t>
  </si>
  <si>
    <t>1065F-009639</t>
  </si>
  <si>
    <t>John J Cahill</t>
  </si>
  <si>
    <t>1065F-009659</t>
  </si>
  <si>
    <t>M &amp; R Electronic</t>
  </si>
  <si>
    <t>1065F-009640</t>
  </si>
  <si>
    <t>Lemoi Ace Hardware</t>
  </si>
  <si>
    <t>1065F-009669</t>
  </si>
  <si>
    <t>1065F-009694</t>
  </si>
  <si>
    <t>1065F-009720</t>
  </si>
  <si>
    <t>1065F-009736</t>
  </si>
  <si>
    <t>1065F-009789</t>
  </si>
  <si>
    <t>1065F-009656</t>
  </si>
  <si>
    <t>Consolidated Plastic</t>
  </si>
  <si>
    <t>1065F-009762</t>
  </si>
  <si>
    <t>00005764</t>
  </si>
  <si>
    <t>Loan Autopayment</t>
  </si>
  <si>
    <t>Loan Amount $280,000.00, 5.5%, began 10/29/2015. Auto-paid</t>
  </si>
  <si>
    <t>from reserve Capital (window replacement) account *5107.</t>
  </si>
  <si>
    <t>Loan maturity 10/05/2020.</t>
  </si>
  <si>
    <t>00005830</t>
  </si>
  <si>
    <t>00005923</t>
  </si>
  <si>
    <t>00005959</t>
  </si>
  <si>
    <t>00006093</t>
  </si>
  <si>
    <t>00006154</t>
  </si>
  <si>
    <t>00006251</t>
  </si>
  <si>
    <t>1065R-001211</t>
  </si>
  <si>
    <t>1065R-001212</t>
  </si>
  <si>
    <t>McElligott/Smith Bui</t>
  </si>
  <si>
    <t>1065F-009725</t>
  </si>
  <si>
    <t>Diane Hotinski Lequa</t>
  </si>
  <si>
    <t>1065R-001213</t>
  </si>
  <si>
    <t>00094633</t>
  </si>
  <si>
    <t>05/18/2018</t>
  </si>
  <si>
    <t>1065R-001214</t>
  </si>
  <si>
    <t>1065R-001215</t>
  </si>
  <si>
    <t>1065R-001216</t>
  </si>
  <si>
    <t>Gary Wong</t>
  </si>
  <si>
    <t>00096038</t>
  </si>
  <si>
    <t>1065R-001217</t>
  </si>
  <si>
    <t>06/21/2018</t>
  </si>
  <si>
    <t>1065R-001218</t>
  </si>
  <si>
    <t>AVD</t>
  </si>
  <si>
    <t>VOID CHECK 1065R 1217</t>
  </si>
  <si>
    <t>1065R-001219</t>
  </si>
  <si>
    <t>07/10/2018</t>
  </si>
  <si>
    <t>Antonella Aleman</t>
  </si>
  <si>
    <t>1065R-001220</t>
  </si>
  <si>
    <t>Dorothy Johnson</t>
  </si>
  <si>
    <t>1065R-001221</t>
  </si>
  <si>
    <t>Jian Wang</t>
  </si>
  <si>
    <t>00005762</t>
  </si>
  <si>
    <t>01/01/2018</t>
  </si>
  <si>
    <t>Reserve Contribution</t>
  </si>
  <si>
    <t>00013061</t>
  </si>
  <si>
    <t>ADJ to Rsr</t>
  </si>
  <si>
    <t>00005918</t>
  </si>
  <si>
    <t>00006007</t>
  </si>
  <si>
    <t>03/01/2018</t>
  </si>
  <si>
    <t>00006086</t>
  </si>
  <si>
    <t>04/01/2018</t>
  </si>
  <si>
    <t>00006198</t>
  </si>
  <si>
    <t>05/01/2018</t>
  </si>
  <si>
    <t>00006281</t>
  </si>
  <si>
    <t>00006379</t>
  </si>
  <si>
    <t>07/01/2018</t>
  </si>
  <si>
    <t>Entity Totals</t>
  </si>
  <si>
    <t>$200 payable to HHCA; $100 to HHSG</t>
  </si>
  <si>
    <t>Rooftop Exhaust Fan</t>
  </si>
  <si>
    <t>Jan-Sep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</si>
</sst>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5" x14ac:knownFonts="1">
    <font>
      <sz val="9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33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0" fontId="19" fillId="0" borderId="0" xfId="0" applyFont="1"/>
    <xf numFmtId="164" fontId="18" fillId="0" borderId="10" xfId="0" applyNumberFormat="1" applyFont="1" applyBorder="1" applyAlignment="1">
      <alignment horizontal="right"/>
    </xf>
    <xf numFmtId="165" fontId="21" fillId="0" borderId="10" xfId="42" applyNumberFormat="1" applyFont="1" applyBorder="1"/>
    <xf numFmtId="165" fontId="21" fillId="34" borderId="0" xfId="42" applyNumberFormat="1" applyFont="1" applyFill="1"/>
    <xf numFmtId="164" fontId="18" fillId="0" borderId="11" xfId="0" applyNumberFormat="1" applyFont="1" applyBorder="1" applyAlignment="1">
      <alignment horizontal="right"/>
    </xf>
    <xf numFmtId="0" fontId="19" fillId="33" borderId="0" xfId="43" applyFill="1"/>
    <xf numFmtId="0" fontId="19" fillId="33" borderId="0" xfId="43" applyFill="1" applyAlignment="1">
      <alignment horizontal="right"/>
    </xf>
    <xf numFmtId="0" fontId="19" fillId="0" borderId="0" xfId="43"/>
    <xf numFmtId="49" fontId="19" fillId="0" borderId="0" xfId="43" applyNumberFormat="1" applyAlignment="1">
      <alignment horizontal="left"/>
    </xf>
    <xf numFmtId="2" fontId="19" fillId="0" borderId="0" xfId="43" applyNumberFormat="1" applyAlignment="1">
      <alignment horizontal="right"/>
    </xf>
    <xf numFmtId="4" fontId="19" fillId="0" borderId="0" xfId="43" applyNumberFormat="1" applyAlignment="1">
      <alignment horizontal="right"/>
    </xf>
    <xf numFmtId="4" fontId="19" fillId="33" borderId="0" xfId="43" applyNumberFormat="1" applyFill="1" applyAlignment="1">
      <alignment horizontal="right"/>
    </xf>
    <xf numFmtId="0" fontId="24" fillId="33" borderId="0" xfId="43" applyFont="1" applyFill="1" applyAlignment="1">
      <alignment horizontal="right"/>
    </xf>
    <xf numFmtId="4" fontId="24" fillId="0" borderId="0" xfId="43" applyNumberFormat="1" applyFont="1" applyAlignment="1">
      <alignment horizontal="right"/>
    </xf>
    <xf numFmtId="2" fontId="24" fillId="0" borderId="0" xfId="43" applyNumberFormat="1" applyFont="1" applyAlignment="1">
      <alignment horizontal="right"/>
    </xf>
    <xf numFmtId="4" fontId="24" fillId="33" borderId="0" xfId="43" applyNumberFormat="1" applyFont="1" applyFill="1" applyAlignment="1">
      <alignment horizontal="right"/>
    </xf>
    <xf numFmtId="165" fontId="21" fillId="35" borderId="0" xfId="42" applyNumberFormat="1" applyFont="1" applyFill="1"/>
    <xf numFmtId="0" fontId="19" fillId="33" borderId="0" xfId="0" applyFont="1" applyFill="1" applyAlignment="1">
      <alignment horizontal="right"/>
    </xf>
    <xf numFmtId="2" fontId="19" fillId="0" borderId="0" xfId="0" applyNumberFormat="1" applyFont="1" applyAlignment="1">
      <alignment horizontal="right"/>
    </xf>
    <xf numFmtId="49" fontId="19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13"/>
  <sheetViews>
    <sheetView tabSelected="1" zoomScale="150" zoomScaleNormal="150" zoomScalePageLayoutView="150" workbookViewId="0">
      <selection activeCell="D1" sqref="D1"/>
    </sheetView>
  </sheetViews>
  <sheetFormatPr baseColWidth="10" defaultColWidth="8.83203125" defaultRowHeight="12" customHeight="1" x14ac:dyDescent="0"/>
  <cols>
    <col min="1" max="1" width="15.5" style="1" customWidth="1"/>
    <col min="2" max="2" width="55" style="1" customWidth="1"/>
    <col min="3" max="3" width="0.33203125" style="2" hidden="1" customWidth="1"/>
    <col min="4" max="4" width="28.1640625" style="2" customWidth="1"/>
    <col min="5" max="5" width="11.83203125" style="2" hidden="1" customWidth="1"/>
    <col min="6" max="6" width="2.1640625" style="10" hidden="1" customWidth="1"/>
    <col min="7" max="7" width="30.6640625" style="12" customWidth="1"/>
    <col min="8" max="8" width="0.33203125" hidden="1" customWidth="1"/>
  </cols>
  <sheetData>
    <row r="1" spans="1:8" ht="12" customHeight="1">
      <c r="A1" s="3" t="s">
        <v>0</v>
      </c>
      <c r="B1" s="3" t="s">
        <v>0</v>
      </c>
      <c r="C1" s="4" t="s">
        <v>1</v>
      </c>
      <c r="D1" s="4" t="s">
        <v>2</v>
      </c>
      <c r="E1" s="4" t="s">
        <v>586</v>
      </c>
      <c r="F1" s="7" t="s">
        <v>3</v>
      </c>
      <c r="G1" s="30">
        <v>2019</v>
      </c>
    </row>
    <row r="2" spans="1:8" ht="12" customHeight="1">
      <c r="A2" s="3" t="s">
        <v>0</v>
      </c>
      <c r="B2" s="3" t="s">
        <v>0</v>
      </c>
      <c r="C2" s="4" t="s">
        <v>5</v>
      </c>
      <c r="D2" s="4" t="s">
        <v>4</v>
      </c>
      <c r="E2" s="4" t="s">
        <v>6</v>
      </c>
      <c r="F2" s="7" t="s">
        <v>7</v>
      </c>
      <c r="G2" s="30" t="s">
        <v>4</v>
      </c>
    </row>
    <row r="3" spans="1:8" ht="12" customHeight="1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8" t="s">
        <v>0</v>
      </c>
      <c r="G3" s="5" t="s">
        <v>0</v>
      </c>
    </row>
    <row r="4" spans="1:8" ht="12" customHeight="1">
      <c r="A4" s="5" t="s">
        <v>0</v>
      </c>
      <c r="B4" s="5" t="s">
        <v>8</v>
      </c>
      <c r="C4" s="5" t="s">
        <v>0</v>
      </c>
      <c r="D4" s="5" t="s">
        <v>0</v>
      </c>
      <c r="E4" s="5" t="s">
        <v>0</v>
      </c>
      <c r="F4" s="8" t="s">
        <v>0</v>
      </c>
      <c r="G4" s="5" t="s">
        <v>0</v>
      </c>
    </row>
    <row r="5" spans="1:8" ht="12" customHeight="1">
      <c r="A5" s="5" t="s">
        <v>9</v>
      </c>
      <c r="B5" s="5" t="s">
        <v>10</v>
      </c>
      <c r="C5" s="6">
        <v>484745</v>
      </c>
      <c r="D5" s="6">
        <v>484745</v>
      </c>
      <c r="E5" s="6">
        <v>363558.6</v>
      </c>
      <c r="F5" s="9">
        <f>E5*12/9</f>
        <v>484744.79999999993</v>
      </c>
      <c r="G5" s="6">
        <v>484745</v>
      </c>
      <c r="H5" s="13" t="s">
        <v>165</v>
      </c>
    </row>
    <row r="6" spans="1:8" ht="12" customHeight="1">
      <c r="A6" s="5" t="s">
        <v>11</v>
      </c>
      <c r="B6" s="5" t="s">
        <v>12</v>
      </c>
      <c r="C6" s="6">
        <v>51611</v>
      </c>
      <c r="D6" s="6">
        <v>51611</v>
      </c>
      <c r="E6" s="6">
        <v>55041.82</v>
      </c>
      <c r="F6" s="9">
        <f>E6*12/9</f>
        <v>73389.093333333323</v>
      </c>
      <c r="G6" s="6">
        <f>3532.07*12</f>
        <v>42384.840000000004</v>
      </c>
      <c r="H6" s="13" t="s">
        <v>166</v>
      </c>
    </row>
    <row r="7" spans="1:8" ht="12" customHeight="1">
      <c r="A7" s="5" t="s">
        <v>13</v>
      </c>
      <c r="B7" s="5" t="s">
        <v>14</v>
      </c>
      <c r="C7" s="6">
        <v>2200</v>
      </c>
      <c r="D7" s="6">
        <v>1000</v>
      </c>
      <c r="E7" s="6">
        <v>2200</v>
      </c>
      <c r="F7" s="29">
        <v>3000</v>
      </c>
      <c r="G7" s="6">
        <v>2000</v>
      </c>
      <c r="H7" s="13" t="s">
        <v>584</v>
      </c>
    </row>
    <row r="8" spans="1:8" ht="12" customHeight="1">
      <c r="A8" s="5" t="s">
        <v>15</v>
      </c>
      <c r="B8" s="5" t="s">
        <v>16</v>
      </c>
      <c r="C8" s="6">
        <v>8550</v>
      </c>
      <c r="D8" s="6">
        <v>6000</v>
      </c>
      <c r="E8" s="6">
        <v>9600</v>
      </c>
      <c r="F8" s="9">
        <f>E8*12/9</f>
        <v>12800</v>
      </c>
      <c r="G8" s="6">
        <v>6000</v>
      </c>
    </row>
    <row r="9" spans="1:8" ht="12" customHeight="1">
      <c r="A9" s="5" t="s">
        <v>17</v>
      </c>
      <c r="B9" s="5" t="s">
        <v>18</v>
      </c>
      <c r="C9" s="6">
        <v>26926</v>
      </c>
      <c r="D9" s="6">
        <v>26926</v>
      </c>
      <c r="E9" s="6">
        <v>20194.38</v>
      </c>
      <c r="F9" s="9">
        <f>E9*12/9</f>
        <v>26925.84</v>
      </c>
      <c r="G9" s="6">
        <v>26926</v>
      </c>
    </row>
    <row r="10" spans="1:8" ht="12" customHeight="1">
      <c r="A10" s="5" t="s">
        <v>19</v>
      </c>
      <c r="B10" s="5" t="s">
        <v>20</v>
      </c>
      <c r="C10" s="6">
        <v>9418</v>
      </c>
      <c r="D10" s="6">
        <v>9500</v>
      </c>
      <c r="E10" s="6">
        <v>7030</v>
      </c>
      <c r="F10" s="9">
        <f>E10*12/9</f>
        <v>9373.3333333333339</v>
      </c>
      <c r="G10" s="6">
        <v>9000</v>
      </c>
    </row>
    <row r="11" spans="1:8" ht="12" customHeight="1">
      <c r="A11" s="5" t="s">
        <v>21</v>
      </c>
      <c r="B11" s="5" t="s">
        <v>22</v>
      </c>
      <c r="C11" s="6">
        <v>288</v>
      </c>
      <c r="D11" s="6">
        <v>288</v>
      </c>
      <c r="E11" s="6">
        <v>0</v>
      </c>
      <c r="F11" s="9">
        <f t="shared" ref="F11:F15" si="0">E11*12/9</f>
        <v>0</v>
      </c>
      <c r="G11" s="6">
        <v>288</v>
      </c>
    </row>
    <row r="12" spans="1:8" ht="12" customHeight="1">
      <c r="A12" s="5" t="s">
        <v>23</v>
      </c>
      <c r="B12" s="5" t="s">
        <v>24</v>
      </c>
      <c r="C12" s="6">
        <v>6462</v>
      </c>
      <c r="D12" s="6">
        <v>6462</v>
      </c>
      <c r="E12" s="6">
        <v>4846.2299999999996</v>
      </c>
      <c r="F12" s="9">
        <f t="shared" si="0"/>
        <v>6461.6399999999994</v>
      </c>
      <c r="G12" s="6">
        <v>6462</v>
      </c>
      <c r="H12" s="13" t="s">
        <v>165</v>
      </c>
    </row>
    <row r="13" spans="1:8" ht="12" customHeight="1">
      <c r="A13" s="5" t="s">
        <v>25</v>
      </c>
      <c r="B13" s="5" t="s">
        <v>26</v>
      </c>
      <c r="C13" s="6">
        <v>466</v>
      </c>
      <c r="D13" s="6">
        <v>466</v>
      </c>
      <c r="E13" s="6">
        <v>349.38</v>
      </c>
      <c r="F13" s="9">
        <f t="shared" si="0"/>
        <v>465.83999999999992</v>
      </c>
      <c r="G13" s="6">
        <v>466</v>
      </c>
      <c r="H13" s="13" t="s">
        <v>165</v>
      </c>
    </row>
    <row r="14" spans="1:8" ht="12" customHeight="1">
      <c r="A14" s="5" t="s">
        <v>27</v>
      </c>
      <c r="B14" s="5" t="s">
        <v>28</v>
      </c>
      <c r="C14" s="6">
        <v>-6462</v>
      </c>
      <c r="D14" s="6">
        <v>-6462</v>
      </c>
      <c r="E14" s="6">
        <v>-4846.2299999999996</v>
      </c>
      <c r="F14" s="9">
        <f t="shared" si="0"/>
        <v>-6461.6399999999994</v>
      </c>
      <c r="G14" s="6">
        <v>-6462</v>
      </c>
      <c r="H14" s="13" t="s">
        <v>165</v>
      </c>
    </row>
    <row r="15" spans="1:8" ht="12" customHeight="1">
      <c r="A15" s="5" t="s">
        <v>29</v>
      </c>
      <c r="B15" s="5" t="s">
        <v>30</v>
      </c>
      <c r="C15" s="14">
        <v>-466</v>
      </c>
      <c r="D15" s="14">
        <v>-466</v>
      </c>
      <c r="E15" s="14">
        <v>-349.38</v>
      </c>
      <c r="F15" s="15">
        <f t="shared" si="0"/>
        <v>-465.83999999999992</v>
      </c>
      <c r="G15" s="14">
        <v>-466</v>
      </c>
      <c r="H15" s="13" t="s">
        <v>165</v>
      </c>
    </row>
    <row r="16" spans="1:8" ht="12" customHeight="1">
      <c r="A16" s="5" t="s">
        <v>0</v>
      </c>
      <c r="B16" s="5" t="s">
        <v>0</v>
      </c>
      <c r="C16" s="5" t="s">
        <v>0</v>
      </c>
      <c r="D16" s="5" t="s">
        <v>0</v>
      </c>
      <c r="E16" s="5" t="s">
        <v>0</v>
      </c>
      <c r="F16" s="9"/>
      <c r="G16" s="5" t="s">
        <v>0</v>
      </c>
    </row>
    <row r="17" spans="1:9" ht="12" customHeight="1">
      <c r="A17" s="5" t="s">
        <v>0</v>
      </c>
      <c r="B17" s="5" t="s">
        <v>31</v>
      </c>
      <c r="C17" s="6">
        <f>SUM(C5:C16)</f>
        <v>583738</v>
      </c>
      <c r="D17" s="6">
        <f>SUM(D5:D16)</f>
        <v>580070</v>
      </c>
      <c r="E17" s="6">
        <f>SUM(E5:E16)</f>
        <v>457624.8</v>
      </c>
      <c r="F17" s="6">
        <f>SUM(F5:F16)</f>
        <v>610233.06666666665</v>
      </c>
      <c r="G17" s="6">
        <f>SUM(G5:G16)</f>
        <v>571343.84</v>
      </c>
    </row>
    <row r="18" spans="1:9" ht="12" customHeight="1">
      <c r="A18" s="5" t="s">
        <v>0</v>
      </c>
      <c r="B18" s="5" t="s">
        <v>0</v>
      </c>
      <c r="C18" s="5" t="s">
        <v>0</v>
      </c>
      <c r="D18" s="5" t="s">
        <v>0</v>
      </c>
      <c r="E18" s="5" t="s">
        <v>0</v>
      </c>
      <c r="F18" s="9"/>
      <c r="G18" s="5" t="s">
        <v>0</v>
      </c>
    </row>
    <row r="19" spans="1:9" ht="12" customHeight="1">
      <c r="A19" s="5" t="s">
        <v>0</v>
      </c>
      <c r="B19" s="5" t="s">
        <v>32</v>
      </c>
      <c r="C19" s="5" t="s">
        <v>0</v>
      </c>
      <c r="D19" s="5" t="s">
        <v>0</v>
      </c>
      <c r="E19" s="5" t="s">
        <v>0</v>
      </c>
      <c r="F19" s="9"/>
      <c r="G19" s="5" t="s">
        <v>0</v>
      </c>
    </row>
    <row r="20" spans="1:9" ht="12" customHeight="1">
      <c r="A20" s="5" t="s">
        <v>0</v>
      </c>
      <c r="B20" s="5" t="s">
        <v>33</v>
      </c>
      <c r="C20" s="5" t="s">
        <v>0</v>
      </c>
      <c r="D20" s="5" t="s">
        <v>0</v>
      </c>
      <c r="E20" s="5" t="s">
        <v>0</v>
      </c>
      <c r="F20" s="9"/>
      <c r="G20" s="5" t="s">
        <v>0</v>
      </c>
    </row>
    <row r="21" spans="1:9" ht="12" customHeight="1">
      <c r="A21" s="5" t="s">
        <v>34</v>
      </c>
      <c r="B21" s="5" t="s">
        <v>35</v>
      </c>
      <c r="C21" s="6">
        <v>32700</v>
      </c>
      <c r="D21" s="6">
        <v>33354</v>
      </c>
      <c r="E21" s="6">
        <v>25015.5</v>
      </c>
      <c r="F21" s="9">
        <f>E21*12/9</f>
        <v>33354</v>
      </c>
      <c r="G21" s="6">
        <v>34021</v>
      </c>
    </row>
    <row r="22" spans="1:9" ht="12" customHeight="1">
      <c r="A22" s="5" t="s">
        <v>36</v>
      </c>
      <c r="B22" s="5" t="s">
        <v>37</v>
      </c>
      <c r="C22" s="6">
        <v>23</v>
      </c>
      <c r="D22" s="6">
        <v>1000</v>
      </c>
      <c r="E22" s="6">
        <v>2095</v>
      </c>
      <c r="F22" s="9">
        <f>E22*12/9</f>
        <v>2793.3333333333335</v>
      </c>
      <c r="G22" s="6">
        <v>1000</v>
      </c>
    </row>
    <row r="23" spans="1:9" ht="12" customHeight="1">
      <c r="A23" s="5" t="s">
        <v>38</v>
      </c>
      <c r="B23" s="5" t="s">
        <v>39</v>
      </c>
      <c r="C23" s="6">
        <v>18057</v>
      </c>
      <c r="D23" s="6">
        <v>15000</v>
      </c>
      <c r="E23" s="6">
        <v>399</v>
      </c>
      <c r="F23" s="9">
        <f>E23*12/9</f>
        <v>532</v>
      </c>
      <c r="G23" s="6">
        <v>10000</v>
      </c>
    </row>
    <row r="24" spans="1:9" ht="12" customHeight="1">
      <c r="A24" s="5" t="s">
        <v>40</v>
      </c>
      <c r="B24" s="5" t="s">
        <v>41</v>
      </c>
      <c r="C24" s="6">
        <v>275</v>
      </c>
      <c r="D24" s="6">
        <v>300</v>
      </c>
      <c r="E24" s="6">
        <v>275</v>
      </c>
      <c r="F24" s="16">
        <v>275</v>
      </c>
      <c r="G24" s="6">
        <v>300</v>
      </c>
    </row>
    <row r="25" spans="1:9" ht="12" customHeight="1">
      <c r="A25" s="5" t="s">
        <v>42</v>
      </c>
      <c r="B25" s="5" t="s">
        <v>43</v>
      </c>
      <c r="C25" s="6">
        <v>1324</v>
      </c>
      <c r="D25" s="6">
        <v>2000</v>
      </c>
      <c r="E25" s="6">
        <v>1456.4</v>
      </c>
      <c r="F25" s="9">
        <f>E25*12/9</f>
        <v>1941.866666666667</v>
      </c>
      <c r="G25" s="6">
        <v>2000</v>
      </c>
    </row>
    <row r="26" spans="1:9" ht="12" customHeight="1">
      <c r="A26" s="5" t="s">
        <v>44</v>
      </c>
      <c r="B26" s="5" t="s">
        <v>45</v>
      </c>
      <c r="C26" s="6">
        <v>680</v>
      </c>
      <c r="D26" s="6">
        <v>2000</v>
      </c>
      <c r="E26" s="6">
        <v>0</v>
      </c>
      <c r="F26" s="16">
        <v>2000</v>
      </c>
      <c r="G26" s="6">
        <v>2000</v>
      </c>
    </row>
    <row r="27" spans="1:9" ht="12" customHeight="1">
      <c r="A27" s="5" t="s">
        <v>46</v>
      </c>
      <c r="B27" s="5" t="s">
        <v>47</v>
      </c>
      <c r="C27" s="6">
        <v>855</v>
      </c>
      <c r="D27" s="6">
        <v>954</v>
      </c>
      <c r="E27" s="6">
        <v>657</v>
      </c>
      <c r="F27" s="16">
        <f>+E27+73*5</f>
        <v>1022</v>
      </c>
      <c r="G27" s="6">
        <f>73*12</f>
        <v>876</v>
      </c>
      <c r="H27" s="13" t="s">
        <v>169</v>
      </c>
    </row>
    <row r="28" spans="1:9" ht="12" customHeight="1">
      <c r="A28" s="5" t="s">
        <v>48</v>
      </c>
      <c r="B28" s="5" t="s">
        <v>49</v>
      </c>
      <c r="C28" s="6">
        <v>288</v>
      </c>
      <c r="D28" s="6">
        <v>320</v>
      </c>
      <c r="E28" s="6">
        <v>272</v>
      </c>
      <c r="F28" s="9">
        <f>+E28+5*4</f>
        <v>292</v>
      </c>
      <c r="G28" s="6">
        <v>300</v>
      </c>
    </row>
    <row r="29" spans="1:9" ht="12" customHeight="1">
      <c r="A29" s="5" t="s">
        <v>50</v>
      </c>
      <c r="B29" s="5" t="s">
        <v>51</v>
      </c>
      <c r="C29" s="6">
        <v>298</v>
      </c>
      <c r="D29" s="6">
        <v>600</v>
      </c>
      <c r="E29" s="6">
        <v>899.36</v>
      </c>
      <c r="F29" s="9">
        <f>E29*12/9</f>
        <v>1199.1466666666665</v>
      </c>
      <c r="G29" s="6">
        <v>600</v>
      </c>
    </row>
    <row r="30" spans="1:9" ht="12" customHeight="1">
      <c r="A30" s="5" t="s">
        <v>52</v>
      </c>
      <c r="B30" s="5" t="s">
        <v>53</v>
      </c>
      <c r="C30" s="6">
        <v>0</v>
      </c>
      <c r="D30" s="6">
        <v>8820</v>
      </c>
      <c r="E30" s="6">
        <v>4396.58</v>
      </c>
      <c r="F30" s="16">
        <f>+E30+202*5</f>
        <v>5406.58</v>
      </c>
      <c r="G30" s="6">
        <f>4364.82*12*0.05</f>
        <v>2618.8919999999998</v>
      </c>
      <c r="H30" s="13" t="s">
        <v>167</v>
      </c>
    </row>
    <row r="31" spans="1:9" ht="12" customHeight="1">
      <c r="A31" s="5" t="s">
        <v>54</v>
      </c>
      <c r="B31" s="5" t="s">
        <v>55</v>
      </c>
      <c r="C31" s="6">
        <v>0</v>
      </c>
      <c r="D31" s="6">
        <v>43548</v>
      </c>
      <c r="E31" s="6">
        <v>91921.29</v>
      </c>
      <c r="F31" s="16">
        <f>+E31+4163*5</f>
        <v>112736.29</v>
      </c>
      <c r="G31" s="6">
        <f>4364.82*12*0.95</f>
        <v>49758.947999999997</v>
      </c>
      <c r="H31" s="13" t="s">
        <v>168</v>
      </c>
      <c r="I31" s="11"/>
    </row>
    <row r="32" spans="1:9" ht="12" customHeight="1">
      <c r="A32" s="5" t="s">
        <v>56</v>
      </c>
      <c r="B32" s="5" t="s">
        <v>57</v>
      </c>
      <c r="C32" s="6">
        <v>57</v>
      </c>
      <c r="D32" s="6">
        <v>100</v>
      </c>
      <c r="E32" s="6">
        <v>3</v>
      </c>
      <c r="F32" s="9">
        <f>E32*12/9</f>
        <v>4</v>
      </c>
      <c r="G32" s="6">
        <v>50</v>
      </c>
    </row>
    <row r="33" spans="1:8" ht="12" customHeight="1">
      <c r="A33" s="5" t="s">
        <v>58</v>
      </c>
      <c r="B33" s="5" t="s">
        <v>59</v>
      </c>
      <c r="C33" s="6">
        <v>220</v>
      </c>
      <c r="D33" s="6">
        <v>600</v>
      </c>
      <c r="E33" s="6">
        <v>1076</v>
      </c>
      <c r="F33" s="9">
        <f>E33*12/9</f>
        <v>1434.6666666666667</v>
      </c>
      <c r="G33" s="6">
        <v>900</v>
      </c>
    </row>
    <row r="34" spans="1:8" ht="12" customHeight="1">
      <c r="A34" s="5" t="s">
        <v>60</v>
      </c>
      <c r="B34" s="5" t="s">
        <v>61</v>
      </c>
      <c r="C34" s="6">
        <v>1100</v>
      </c>
      <c r="D34" s="6">
        <v>1000</v>
      </c>
      <c r="E34" s="6">
        <v>1100</v>
      </c>
      <c r="F34" s="29">
        <v>1500</v>
      </c>
      <c r="G34" s="6">
        <v>1000</v>
      </c>
      <c r="H34" s="13" t="s">
        <v>584</v>
      </c>
    </row>
    <row r="35" spans="1:8" ht="12" customHeight="1">
      <c r="A35" s="5" t="s">
        <v>62</v>
      </c>
      <c r="B35" s="5" t="s">
        <v>63</v>
      </c>
      <c r="C35" s="6">
        <v>10</v>
      </c>
      <c r="D35" s="6">
        <v>10</v>
      </c>
      <c r="E35" s="6">
        <v>10</v>
      </c>
      <c r="F35" s="16">
        <v>10</v>
      </c>
      <c r="G35" s="6">
        <v>216</v>
      </c>
    </row>
    <row r="36" spans="1:8" ht="12" customHeight="1">
      <c r="A36" s="5" t="s">
        <v>64</v>
      </c>
      <c r="B36" s="5" t="s">
        <v>65</v>
      </c>
      <c r="C36" s="6">
        <v>26767</v>
      </c>
      <c r="D36" s="6">
        <v>31000</v>
      </c>
      <c r="E36" s="6">
        <v>18151</v>
      </c>
      <c r="F36" s="9">
        <f>E36*12/9</f>
        <v>24201.333333333332</v>
      </c>
      <c r="G36" s="6">
        <v>27998</v>
      </c>
    </row>
    <row r="37" spans="1:8" ht="12" customHeight="1">
      <c r="A37" s="5" t="s">
        <v>66</v>
      </c>
      <c r="B37" s="5" t="s">
        <v>67</v>
      </c>
      <c r="C37" s="14">
        <v>0</v>
      </c>
      <c r="D37" s="14">
        <v>750</v>
      </c>
      <c r="E37" s="14">
        <v>568</v>
      </c>
      <c r="F37" s="15">
        <f>E37*12/9</f>
        <v>757.33333333333337</v>
      </c>
      <c r="G37" s="14">
        <v>500</v>
      </c>
    </row>
    <row r="38" spans="1:8" ht="12" customHeight="1">
      <c r="A38" s="5"/>
      <c r="B38" s="5"/>
      <c r="C38" s="5"/>
      <c r="D38" s="5"/>
      <c r="E38" s="5"/>
      <c r="F38" s="9"/>
      <c r="G38" s="5"/>
    </row>
    <row r="39" spans="1:8" ht="12" customHeight="1">
      <c r="A39" s="5" t="s">
        <v>0</v>
      </c>
      <c r="B39" s="5" t="s">
        <v>68</v>
      </c>
      <c r="C39" s="6">
        <f>SUM(C21:C38)</f>
        <v>82654</v>
      </c>
      <c r="D39" s="6">
        <f t="shared" ref="D39:G39" si="1">SUM(D21:D38)</f>
        <v>141356</v>
      </c>
      <c r="E39" s="6">
        <f t="shared" si="1"/>
        <v>148295.13</v>
      </c>
      <c r="F39" s="6">
        <f t="shared" si="1"/>
        <v>189459.55000000002</v>
      </c>
      <c r="G39" s="6">
        <f t="shared" si="1"/>
        <v>134138.84</v>
      </c>
    </row>
    <row r="40" spans="1:8" ht="12" customHeight="1">
      <c r="A40" s="5" t="s">
        <v>0</v>
      </c>
      <c r="B40" s="5" t="s">
        <v>0</v>
      </c>
      <c r="C40" s="5" t="s">
        <v>0</v>
      </c>
      <c r="D40" s="5" t="s">
        <v>0</v>
      </c>
      <c r="E40" s="5" t="s">
        <v>0</v>
      </c>
      <c r="F40" s="9"/>
      <c r="G40" s="5" t="s">
        <v>0</v>
      </c>
    </row>
    <row r="41" spans="1:8" ht="12" customHeight="1">
      <c r="A41" s="5" t="s">
        <v>0</v>
      </c>
      <c r="B41" s="5" t="s">
        <v>69</v>
      </c>
      <c r="C41" s="5" t="s">
        <v>0</v>
      </c>
      <c r="D41" s="5" t="s">
        <v>0</v>
      </c>
      <c r="E41" s="5" t="s">
        <v>0</v>
      </c>
      <c r="F41" s="9"/>
      <c r="G41" s="5" t="s">
        <v>0</v>
      </c>
    </row>
    <row r="42" spans="1:8" ht="12" customHeight="1">
      <c r="A42" s="5" t="s">
        <v>70</v>
      </c>
      <c r="B42" s="5" t="s">
        <v>71</v>
      </c>
      <c r="C42" s="6">
        <v>5530</v>
      </c>
      <c r="D42" s="6">
        <v>5400</v>
      </c>
      <c r="E42" s="6">
        <v>3723.23</v>
      </c>
      <c r="F42" s="9">
        <f>E42*12/9</f>
        <v>4964.3066666666673</v>
      </c>
      <c r="G42" s="6">
        <v>5600</v>
      </c>
    </row>
    <row r="43" spans="1:8" ht="12" customHeight="1">
      <c r="A43" s="5" t="s">
        <v>72</v>
      </c>
      <c r="B43" s="5" t="s">
        <v>73</v>
      </c>
      <c r="C43" s="6">
        <v>48448</v>
      </c>
      <c r="D43" s="6">
        <v>48944</v>
      </c>
      <c r="E43" s="6">
        <v>36706.14</v>
      </c>
      <c r="F43" s="9">
        <f>E43*12/9</f>
        <v>48941.52</v>
      </c>
      <c r="G43" s="6">
        <v>50363</v>
      </c>
    </row>
    <row r="44" spans="1:8" ht="12" customHeight="1">
      <c r="A44" s="5" t="s">
        <v>74</v>
      </c>
      <c r="B44" s="5" t="s">
        <v>75</v>
      </c>
      <c r="C44" s="6">
        <v>3820</v>
      </c>
      <c r="D44" s="6">
        <v>3969</v>
      </c>
      <c r="E44" s="6">
        <v>2918.07</v>
      </c>
      <c r="F44" s="9">
        <f>E44*12/9</f>
        <v>3890.76</v>
      </c>
      <c r="G44" s="6">
        <v>3891</v>
      </c>
    </row>
    <row r="45" spans="1:8" ht="12" customHeight="1">
      <c r="A45" s="5" t="s">
        <v>76</v>
      </c>
      <c r="B45" s="5" t="s">
        <v>77</v>
      </c>
      <c r="C45" s="6">
        <v>9550</v>
      </c>
      <c r="D45" s="6">
        <v>9789</v>
      </c>
      <c r="E45" s="6">
        <v>9789</v>
      </c>
      <c r="F45" s="16">
        <v>9789</v>
      </c>
      <c r="G45" s="6">
        <v>10073</v>
      </c>
      <c r="H45" s="13" t="s">
        <v>170</v>
      </c>
    </row>
    <row r="46" spans="1:8" ht="12" customHeight="1">
      <c r="A46" s="5" t="s">
        <v>78</v>
      </c>
      <c r="B46" s="5" t="s">
        <v>79</v>
      </c>
      <c r="C46" s="6">
        <v>1041</v>
      </c>
      <c r="D46" s="6">
        <v>1068</v>
      </c>
      <c r="E46" s="6">
        <v>823.57</v>
      </c>
      <c r="F46" s="9">
        <f t="shared" ref="F46:F69" si="2">E46*12/9</f>
        <v>1098.0933333333332</v>
      </c>
      <c r="G46" s="6">
        <v>1116</v>
      </c>
    </row>
    <row r="47" spans="1:8" ht="12" customHeight="1">
      <c r="A47" s="5" t="s">
        <v>80</v>
      </c>
      <c r="B47" s="5" t="s">
        <v>81</v>
      </c>
      <c r="C47" s="6">
        <v>8715</v>
      </c>
      <c r="D47" s="6">
        <v>7000</v>
      </c>
      <c r="E47" s="6">
        <v>4119</v>
      </c>
      <c r="F47" s="9">
        <f t="shared" si="2"/>
        <v>5492</v>
      </c>
      <c r="G47" s="6">
        <v>7000</v>
      </c>
    </row>
    <row r="48" spans="1:8" ht="12" customHeight="1">
      <c r="A48" s="5" t="s">
        <v>82</v>
      </c>
      <c r="B48" s="5" t="s">
        <v>83</v>
      </c>
      <c r="C48" s="6">
        <v>0</v>
      </c>
      <c r="D48" s="6">
        <v>50</v>
      </c>
      <c r="E48" s="6">
        <v>0</v>
      </c>
      <c r="F48" s="9">
        <f t="shared" si="2"/>
        <v>0</v>
      </c>
      <c r="G48" s="6">
        <v>60</v>
      </c>
    </row>
    <row r="49" spans="1:7" ht="12" customHeight="1">
      <c r="A49" s="5" t="s">
        <v>84</v>
      </c>
      <c r="B49" s="5" t="s">
        <v>85</v>
      </c>
      <c r="C49" s="6">
        <v>8574</v>
      </c>
      <c r="D49" s="6">
        <v>8800</v>
      </c>
      <c r="E49" s="6">
        <v>7180</v>
      </c>
      <c r="F49" s="9">
        <f t="shared" si="2"/>
        <v>9573.3333333333339</v>
      </c>
      <c r="G49" s="6">
        <v>8800</v>
      </c>
    </row>
    <row r="50" spans="1:7" ht="12" customHeight="1">
      <c r="A50" s="5" t="s">
        <v>86</v>
      </c>
      <c r="B50" s="5" t="s">
        <v>87</v>
      </c>
      <c r="C50" s="6">
        <v>1800</v>
      </c>
      <c r="D50" s="6">
        <v>2000</v>
      </c>
      <c r="E50" s="6">
        <v>3780</v>
      </c>
      <c r="F50" s="9">
        <f t="shared" si="2"/>
        <v>5040</v>
      </c>
      <c r="G50" s="6">
        <v>3800</v>
      </c>
    </row>
    <row r="51" spans="1:7" ht="12" customHeight="1">
      <c r="A51" s="5" t="s">
        <v>88</v>
      </c>
      <c r="B51" s="5" t="s">
        <v>89</v>
      </c>
      <c r="C51" s="6">
        <v>1280</v>
      </c>
      <c r="D51" s="6">
        <v>1500</v>
      </c>
      <c r="E51" s="6">
        <v>960</v>
      </c>
      <c r="F51" s="9">
        <f t="shared" si="2"/>
        <v>1280</v>
      </c>
      <c r="G51" s="6">
        <v>2000</v>
      </c>
    </row>
    <row r="52" spans="1:7" ht="12" customHeight="1">
      <c r="A52" s="5" t="s">
        <v>90</v>
      </c>
      <c r="B52" s="5" t="s">
        <v>91</v>
      </c>
      <c r="C52" s="6">
        <v>1200</v>
      </c>
      <c r="D52" s="6">
        <v>1430</v>
      </c>
      <c r="E52" s="6">
        <v>990</v>
      </c>
      <c r="F52" s="9">
        <f t="shared" si="2"/>
        <v>1320</v>
      </c>
      <c r="G52" s="6">
        <v>1430</v>
      </c>
    </row>
    <row r="53" spans="1:7" ht="12" customHeight="1">
      <c r="A53" s="5" t="s">
        <v>92</v>
      </c>
      <c r="B53" s="5" t="s">
        <v>93</v>
      </c>
      <c r="C53" s="6">
        <v>5000</v>
      </c>
      <c r="D53" s="6">
        <v>6500</v>
      </c>
      <c r="E53" s="6">
        <v>0</v>
      </c>
      <c r="F53" s="9">
        <f t="shared" si="2"/>
        <v>0</v>
      </c>
      <c r="G53" s="6">
        <v>5000</v>
      </c>
    </row>
    <row r="54" spans="1:7" ht="12" customHeight="1">
      <c r="A54" s="5" t="s">
        <v>94</v>
      </c>
      <c r="B54" s="5" t="s">
        <v>95</v>
      </c>
      <c r="C54" s="6">
        <v>0</v>
      </c>
      <c r="D54" s="6">
        <v>500</v>
      </c>
      <c r="E54" s="6">
        <v>9</v>
      </c>
      <c r="F54" s="9">
        <f t="shared" si="2"/>
        <v>12</v>
      </c>
      <c r="G54" s="6">
        <v>400</v>
      </c>
    </row>
    <row r="55" spans="1:7" ht="12" customHeight="1">
      <c r="A55" s="5" t="s">
        <v>96</v>
      </c>
      <c r="B55" s="5" t="s">
        <v>97</v>
      </c>
      <c r="C55" s="6">
        <v>1296</v>
      </c>
      <c r="D55" s="6">
        <v>2000</v>
      </c>
      <c r="E55" s="6">
        <v>0</v>
      </c>
      <c r="F55" s="9">
        <f t="shared" si="2"/>
        <v>0</v>
      </c>
      <c r="G55" s="6">
        <v>2000</v>
      </c>
    </row>
    <row r="56" spans="1:7" ht="12" customHeight="1">
      <c r="A56" s="5" t="s">
        <v>98</v>
      </c>
      <c r="B56" s="5" t="s">
        <v>99</v>
      </c>
      <c r="C56" s="6">
        <v>1097</v>
      </c>
      <c r="D56" s="6">
        <v>1500</v>
      </c>
      <c r="E56" s="6">
        <v>652</v>
      </c>
      <c r="F56" s="9">
        <f t="shared" si="2"/>
        <v>869.33333333333337</v>
      </c>
      <c r="G56" s="6">
        <v>750</v>
      </c>
    </row>
    <row r="57" spans="1:7" ht="12" customHeight="1">
      <c r="A57" s="5" t="s">
        <v>100</v>
      </c>
      <c r="B57" s="5" t="s">
        <v>20</v>
      </c>
      <c r="C57" s="6">
        <v>3300</v>
      </c>
      <c r="D57" s="6">
        <v>3100</v>
      </c>
      <c r="E57" s="6">
        <v>2317.9499999999998</v>
      </c>
      <c r="F57" s="9">
        <f t="shared" si="2"/>
        <v>3090.6</v>
      </c>
      <c r="G57" s="6">
        <v>3100</v>
      </c>
    </row>
    <row r="58" spans="1:7" ht="12" customHeight="1">
      <c r="A58" s="5" t="s">
        <v>101</v>
      </c>
      <c r="B58" s="5" t="s">
        <v>102</v>
      </c>
      <c r="C58" s="6">
        <v>1136</v>
      </c>
      <c r="D58" s="6">
        <v>1000</v>
      </c>
      <c r="E58" s="6">
        <v>0</v>
      </c>
      <c r="F58" s="9">
        <f t="shared" si="2"/>
        <v>0</v>
      </c>
      <c r="G58" s="6">
        <v>1000</v>
      </c>
    </row>
    <row r="59" spans="1:7" ht="12" customHeight="1">
      <c r="A59" s="5" t="s">
        <v>103</v>
      </c>
      <c r="B59" s="5" t="s">
        <v>104</v>
      </c>
      <c r="C59" s="6">
        <v>0</v>
      </c>
      <c r="D59" s="6">
        <v>1000</v>
      </c>
      <c r="E59" s="6">
        <v>1600</v>
      </c>
      <c r="F59" s="9">
        <f t="shared" si="2"/>
        <v>2133.3333333333335</v>
      </c>
      <c r="G59" s="6">
        <v>0</v>
      </c>
    </row>
    <row r="60" spans="1:7" ht="12" customHeight="1">
      <c r="A60" s="5" t="s">
        <v>105</v>
      </c>
      <c r="B60" s="5" t="s">
        <v>106</v>
      </c>
      <c r="C60" s="6">
        <v>7163</v>
      </c>
      <c r="D60" s="6">
        <v>5000</v>
      </c>
      <c r="E60" s="6">
        <v>11270.3</v>
      </c>
      <c r="F60" s="9">
        <f t="shared" si="2"/>
        <v>15027.066666666664</v>
      </c>
      <c r="G60" s="6">
        <v>10000</v>
      </c>
    </row>
    <row r="61" spans="1:7" ht="12" customHeight="1">
      <c r="A61" s="5" t="s">
        <v>107</v>
      </c>
      <c r="B61" s="5" t="s">
        <v>108</v>
      </c>
      <c r="C61" s="6">
        <v>5200</v>
      </c>
      <c r="D61" s="6">
        <v>8000</v>
      </c>
      <c r="E61" s="6">
        <v>5850</v>
      </c>
      <c r="F61" s="9">
        <f t="shared" si="2"/>
        <v>7800</v>
      </c>
      <c r="G61" s="6">
        <v>8000</v>
      </c>
    </row>
    <row r="62" spans="1:7" ht="12" customHeight="1">
      <c r="A62" s="5" t="s">
        <v>109</v>
      </c>
      <c r="B62" s="5" t="s">
        <v>110</v>
      </c>
      <c r="C62" s="6">
        <v>2640</v>
      </c>
      <c r="D62" s="6">
        <v>1000</v>
      </c>
      <c r="E62" s="6">
        <v>990</v>
      </c>
      <c r="F62" s="9">
        <f t="shared" si="2"/>
        <v>1320</v>
      </c>
      <c r="G62" s="6">
        <v>1000</v>
      </c>
    </row>
    <row r="63" spans="1:7" ht="12" customHeight="1">
      <c r="A63" s="5" t="s">
        <v>111</v>
      </c>
      <c r="B63" s="5" t="s">
        <v>112</v>
      </c>
      <c r="C63" s="6">
        <v>0</v>
      </c>
      <c r="D63" s="6">
        <v>1000</v>
      </c>
      <c r="E63" s="6">
        <v>0</v>
      </c>
      <c r="F63" s="9">
        <f t="shared" si="2"/>
        <v>0</v>
      </c>
      <c r="G63" s="6">
        <v>1000</v>
      </c>
    </row>
    <row r="64" spans="1:7" ht="12" customHeight="1">
      <c r="A64" s="5" t="s">
        <v>113</v>
      </c>
      <c r="B64" s="5" t="s">
        <v>114</v>
      </c>
      <c r="C64" s="6">
        <v>1464</v>
      </c>
      <c r="D64" s="6">
        <v>3000</v>
      </c>
      <c r="E64" s="6">
        <v>300</v>
      </c>
      <c r="F64" s="9">
        <f t="shared" si="2"/>
        <v>400</v>
      </c>
      <c r="G64" s="6">
        <v>2000</v>
      </c>
    </row>
    <row r="65" spans="1:7" ht="12" customHeight="1">
      <c r="A65" s="5" t="s">
        <v>115</v>
      </c>
      <c r="B65" s="5" t="s">
        <v>116</v>
      </c>
      <c r="C65" s="6">
        <v>4154</v>
      </c>
      <c r="D65" s="6">
        <v>5000</v>
      </c>
      <c r="E65" s="6">
        <v>5501.71</v>
      </c>
      <c r="F65" s="9">
        <f t="shared" si="2"/>
        <v>7335.6133333333337</v>
      </c>
      <c r="G65" s="6">
        <v>7000</v>
      </c>
    </row>
    <row r="66" spans="1:7" ht="12" customHeight="1">
      <c r="A66" s="5" t="s">
        <v>117</v>
      </c>
      <c r="B66" s="5" t="s">
        <v>118</v>
      </c>
      <c r="C66" s="6">
        <v>445</v>
      </c>
      <c r="D66" s="6">
        <v>500</v>
      </c>
      <c r="E66" s="6">
        <v>0</v>
      </c>
      <c r="F66" s="9">
        <f t="shared" si="2"/>
        <v>0</v>
      </c>
      <c r="G66" s="6">
        <v>500</v>
      </c>
    </row>
    <row r="67" spans="1:7" ht="12" customHeight="1">
      <c r="A67" s="5" t="s">
        <v>119</v>
      </c>
      <c r="B67" s="5" t="s">
        <v>120</v>
      </c>
      <c r="C67" s="6">
        <v>0</v>
      </c>
      <c r="D67" s="6">
        <v>1500</v>
      </c>
      <c r="E67" s="6">
        <v>1954</v>
      </c>
      <c r="F67" s="9">
        <f t="shared" si="2"/>
        <v>2605.3333333333335</v>
      </c>
      <c r="G67" s="6">
        <v>1500</v>
      </c>
    </row>
    <row r="68" spans="1:7" ht="12" customHeight="1">
      <c r="A68" s="5" t="s">
        <v>121</v>
      </c>
      <c r="B68" s="5" t="s">
        <v>122</v>
      </c>
      <c r="C68" s="6">
        <v>760</v>
      </c>
      <c r="D68" s="6">
        <v>1000</v>
      </c>
      <c r="E68" s="6">
        <v>296.01</v>
      </c>
      <c r="F68" s="9">
        <f t="shared" si="2"/>
        <v>394.68</v>
      </c>
      <c r="G68" s="6">
        <v>500</v>
      </c>
    </row>
    <row r="69" spans="1:7" ht="12" customHeight="1">
      <c r="A69" s="5" t="s">
        <v>123</v>
      </c>
      <c r="B69" s="5" t="s">
        <v>124</v>
      </c>
      <c r="C69" s="14">
        <v>4451</v>
      </c>
      <c r="D69" s="14">
        <v>3446</v>
      </c>
      <c r="E69" s="14">
        <v>3795.11</v>
      </c>
      <c r="F69" s="15">
        <f t="shared" si="2"/>
        <v>5060.1466666666665</v>
      </c>
      <c r="G69" s="14">
        <v>4000</v>
      </c>
    </row>
    <row r="70" spans="1:7" ht="12" customHeight="1">
      <c r="A70" s="5"/>
      <c r="B70" s="5"/>
      <c r="C70" s="5"/>
      <c r="D70" s="5"/>
      <c r="E70" s="5"/>
      <c r="F70" s="9"/>
      <c r="G70" s="5"/>
    </row>
    <row r="71" spans="1:7" ht="12" customHeight="1">
      <c r="A71" s="5" t="s">
        <v>0</v>
      </c>
      <c r="B71" s="5" t="s">
        <v>125</v>
      </c>
      <c r="C71" s="6">
        <f>SUM(C42:C70)</f>
        <v>128064</v>
      </c>
      <c r="D71" s="6">
        <f t="shared" ref="D71:G71" si="3">SUM(D42:D70)</f>
        <v>134996</v>
      </c>
      <c r="E71" s="6">
        <f t="shared" si="3"/>
        <v>105525.09000000001</v>
      </c>
      <c r="F71" s="6">
        <f t="shared" si="3"/>
        <v>137437.12</v>
      </c>
      <c r="G71" s="6">
        <f t="shared" si="3"/>
        <v>141883</v>
      </c>
    </row>
    <row r="72" spans="1:7" ht="12" customHeight="1">
      <c r="A72" s="5" t="s">
        <v>0</v>
      </c>
      <c r="B72" s="5" t="s">
        <v>0</v>
      </c>
      <c r="C72" s="5" t="s">
        <v>0</v>
      </c>
      <c r="D72" s="5" t="s">
        <v>0</v>
      </c>
      <c r="E72" s="5" t="s">
        <v>0</v>
      </c>
      <c r="F72" s="9"/>
      <c r="G72" s="5" t="s">
        <v>0</v>
      </c>
    </row>
    <row r="73" spans="1:7" ht="12" customHeight="1">
      <c r="A73" s="5" t="s">
        <v>0</v>
      </c>
      <c r="B73" s="5" t="s">
        <v>126</v>
      </c>
      <c r="C73" s="5" t="s">
        <v>0</v>
      </c>
      <c r="D73" s="5" t="s">
        <v>0</v>
      </c>
      <c r="E73" s="5" t="s">
        <v>0</v>
      </c>
      <c r="F73" s="9"/>
      <c r="G73" s="5" t="s">
        <v>0</v>
      </c>
    </row>
    <row r="74" spans="1:7" ht="12" customHeight="1">
      <c r="A74" s="5" t="s">
        <v>127</v>
      </c>
      <c r="B74" s="5" t="s">
        <v>128</v>
      </c>
      <c r="C74" s="6">
        <v>14179</v>
      </c>
      <c r="D74" s="6">
        <v>16000</v>
      </c>
      <c r="E74" s="6">
        <v>10741.25</v>
      </c>
      <c r="F74" s="9">
        <f>E74*12/9</f>
        <v>14321.666666666666</v>
      </c>
      <c r="G74" s="6">
        <v>15000</v>
      </c>
    </row>
    <row r="75" spans="1:7" ht="12" customHeight="1">
      <c r="A75" s="5" t="s">
        <v>129</v>
      </c>
      <c r="B75" s="5" t="s">
        <v>130</v>
      </c>
      <c r="C75" s="6">
        <v>34710</v>
      </c>
      <c r="D75" s="6">
        <v>40000</v>
      </c>
      <c r="E75" s="6">
        <v>26483.919999999998</v>
      </c>
      <c r="F75" s="9">
        <f>E75*12/9</f>
        <v>35311.893333333333</v>
      </c>
      <c r="G75" s="6">
        <v>37000</v>
      </c>
    </row>
    <row r="76" spans="1:7" ht="12" customHeight="1">
      <c r="A76" s="5" t="s">
        <v>131</v>
      </c>
      <c r="B76" s="5" t="s">
        <v>132</v>
      </c>
      <c r="C76" s="6">
        <v>10591</v>
      </c>
      <c r="D76" s="6">
        <v>11000</v>
      </c>
      <c r="E76" s="6">
        <v>9279.19</v>
      </c>
      <c r="F76" s="9">
        <f>E76*12/9</f>
        <v>12372.253333333334</v>
      </c>
      <c r="G76" s="6">
        <v>11200</v>
      </c>
    </row>
    <row r="77" spans="1:7" ht="12" customHeight="1">
      <c r="A77" s="5" t="s">
        <v>133</v>
      </c>
      <c r="B77" s="5" t="s">
        <v>134</v>
      </c>
      <c r="C77" s="6">
        <v>16998</v>
      </c>
      <c r="D77" s="6">
        <v>20000</v>
      </c>
      <c r="E77" s="6">
        <v>13530.02</v>
      </c>
      <c r="F77" s="9">
        <f>E77*12/9</f>
        <v>18040.026666666665</v>
      </c>
      <c r="G77" s="6">
        <v>17000</v>
      </c>
    </row>
    <row r="78" spans="1:7" ht="12" customHeight="1">
      <c r="A78" s="5" t="s">
        <v>135</v>
      </c>
      <c r="B78" s="5" t="s">
        <v>136</v>
      </c>
      <c r="C78" s="14">
        <v>3322</v>
      </c>
      <c r="D78" s="14">
        <v>3200</v>
      </c>
      <c r="E78" s="14">
        <v>1893.08</v>
      </c>
      <c r="F78" s="15">
        <f>E78*12/9</f>
        <v>2524.1066666666666</v>
      </c>
      <c r="G78" s="14">
        <v>3000</v>
      </c>
    </row>
    <row r="79" spans="1:7" ht="12" customHeight="1">
      <c r="A79" s="5"/>
      <c r="B79" s="5"/>
      <c r="C79" s="5"/>
      <c r="D79" s="5"/>
      <c r="E79" s="5"/>
      <c r="F79" s="9"/>
      <c r="G79" s="5"/>
    </row>
    <row r="80" spans="1:7" ht="12" customHeight="1">
      <c r="A80" s="5" t="s">
        <v>0</v>
      </c>
      <c r="B80" s="5" t="s">
        <v>137</v>
      </c>
      <c r="C80" s="6">
        <f>SUM(C74:C79)</f>
        <v>79800</v>
      </c>
      <c r="D80" s="6">
        <f t="shared" ref="D80:G80" si="4">SUM(D74:D79)</f>
        <v>90200</v>
      </c>
      <c r="E80" s="6">
        <f t="shared" si="4"/>
        <v>61927.460000000006</v>
      </c>
      <c r="F80" s="6">
        <f t="shared" si="4"/>
        <v>82569.946666666656</v>
      </c>
      <c r="G80" s="6">
        <f t="shared" si="4"/>
        <v>83200</v>
      </c>
    </row>
    <row r="81" spans="1:8" ht="12" customHeight="1">
      <c r="A81" s="5" t="s">
        <v>0</v>
      </c>
      <c r="B81" s="5" t="s">
        <v>0</v>
      </c>
      <c r="C81" s="5" t="s">
        <v>0</v>
      </c>
      <c r="D81" s="5" t="s">
        <v>0</v>
      </c>
      <c r="E81" s="5" t="s">
        <v>0</v>
      </c>
      <c r="F81" s="9"/>
      <c r="G81" s="5" t="s">
        <v>0</v>
      </c>
    </row>
    <row r="82" spans="1:8" ht="12" customHeight="1">
      <c r="A82" s="5" t="s">
        <v>0</v>
      </c>
      <c r="B82" s="5" t="s">
        <v>138</v>
      </c>
      <c r="C82" s="5" t="s">
        <v>0</v>
      </c>
      <c r="D82" s="5" t="s">
        <v>0</v>
      </c>
      <c r="E82" s="5" t="s">
        <v>0</v>
      </c>
      <c r="F82" s="9"/>
      <c r="G82" s="5" t="s">
        <v>0</v>
      </c>
    </row>
    <row r="83" spans="1:8" ht="12" customHeight="1">
      <c r="A83" s="5" t="s">
        <v>139</v>
      </c>
      <c r="B83" s="5" t="s">
        <v>140</v>
      </c>
      <c r="C83" s="6">
        <v>1178</v>
      </c>
      <c r="D83" s="6">
        <v>1500</v>
      </c>
      <c r="E83" s="6">
        <v>1681</v>
      </c>
      <c r="F83" s="9">
        <f>E83*12/9</f>
        <v>2241.3333333333335</v>
      </c>
      <c r="G83" s="6">
        <v>1500</v>
      </c>
    </row>
    <row r="84" spans="1:8" ht="12" customHeight="1">
      <c r="A84" s="5" t="s">
        <v>141</v>
      </c>
      <c r="B84" s="5" t="s">
        <v>142</v>
      </c>
      <c r="C84" s="6">
        <v>0</v>
      </c>
      <c r="D84" s="6">
        <v>1000</v>
      </c>
      <c r="E84" s="6">
        <v>110</v>
      </c>
      <c r="F84" s="9">
        <f>E84*12/9</f>
        <v>146.66666666666666</v>
      </c>
      <c r="G84" s="6">
        <v>800</v>
      </c>
    </row>
    <row r="85" spans="1:8" ht="12" customHeight="1">
      <c r="A85" s="5" t="s">
        <v>143</v>
      </c>
      <c r="B85" s="5" t="s">
        <v>144</v>
      </c>
      <c r="C85" s="14">
        <v>264</v>
      </c>
      <c r="D85" s="14">
        <v>500</v>
      </c>
      <c r="E85" s="14">
        <v>0</v>
      </c>
      <c r="F85" s="15">
        <f>E85*12/9</f>
        <v>0</v>
      </c>
      <c r="G85" s="14">
        <v>500</v>
      </c>
    </row>
    <row r="86" spans="1:8" ht="12" customHeight="1">
      <c r="A86" s="5"/>
      <c r="B86" s="5"/>
      <c r="C86" s="5"/>
      <c r="D86" s="5"/>
      <c r="E86" s="5"/>
      <c r="F86" s="9"/>
      <c r="G86" s="5"/>
    </row>
    <row r="87" spans="1:8" ht="12" customHeight="1">
      <c r="A87" s="5" t="s">
        <v>0</v>
      </c>
      <c r="B87" s="5" t="s">
        <v>164</v>
      </c>
      <c r="C87" s="6">
        <f>SUM(C83:C86)</f>
        <v>1442</v>
      </c>
      <c r="D87" s="6">
        <f t="shared" ref="D87:G87" si="5">SUM(D83:D86)</f>
        <v>3000</v>
      </c>
      <c r="E87" s="6">
        <f t="shared" si="5"/>
        <v>1791</v>
      </c>
      <c r="F87" s="6">
        <f t="shared" si="5"/>
        <v>2388</v>
      </c>
      <c r="G87" s="6">
        <f t="shared" si="5"/>
        <v>2800</v>
      </c>
    </row>
    <row r="88" spans="1:8" ht="12" customHeight="1">
      <c r="A88" s="5" t="s">
        <v>0</v>
      </c>
      <c r="B88" s="5" t="s">
        <v>0</v>
      </c>
      <c r="C88" s="5" t="s">
        <v>0</v>
      </c>
      <c r="D88" s="5" t="s">
        <v>0</v>
      </c>
      <c r="E88" s="5" t="s">
        <v>0</v>
      </c>
      <c r="F88" s="9"/>
      <c r="G88" s="5" t="s">
        <v>0</v>
      </c>
    </row>
    <row r="89" spans="1:8" ht="12" customHeight="1">
      <c r="A89" s="5" t="s">
        <v>0</v>
      </c>
      <c r="B89" s="5" t="s">
        <v>145</v>
      </c>
      <c r="C89" s="5" t="s">
        <v>0</v>
      </c>
      <c r="D89" s="5" t="s">
        <v>0</v>
      </c>
      <c r="E89" s="5" t="s">
        <v>0</v>
      </c>
      <c r="F89" s="9"/>
      <c r="G89" s="5" t="s">
        <v>0</v>
      </c>
    </row>
    <row r="90" spans="1:8" ht="12" customHeight="1">
      <c r="A90" s="5" t="s">
        <v>146</v>
      </c>
      <c r="B90" s="5" t="s">
        <v>147</v>
      </c>
      <c r="C90" s="14">
        <v>218049</v>
      </c>
      <c r="D90" s="14">
        <v>210518</v>
      </c>
      <c r="E90" s="14">
        <v>157888.44</v>
      </c>
      <c r="F90" s="15">
        <f>E90*12/9</f>
        <v>210517.92</v>
      </c>
      <c r="G90" s="14">
        <v>209322</v>
      </c>
      <c r="H90" s="13" t="s">
        <v>171</v>
      </c>
    </row>
    <row r="91" spans="1:8" ht="12" customHeight="1">
      <c r="A91" s="5"/>
      <c r="B91" s="5"/>
      <c r="C91" s="5"/>
      <c r="D91" s="5"/>
      <c r="E91" s="5"/>
      <c r="F91" s="9"/>
      <c r="G91" s="5"/>
    </row>
    <row r="92" spans="1:8" ht="12" customHeight="1">
      <c r="A92" s="5" t="s">
        <v>0</v>
      </c>
      <c r="B92" s="5" t="s">
        <v>148</v>
      </c>
      <c r="C92" s="6">
        <f>SUM(C90:C91)</f>
        <v>218049</v>
      </c>
      <c r="D92" s="6">
        <f t="shared" ref="D92:G92" si="6">SUM(D90:D91)</f>
        <v>210518</v>
      </c>
      <c r="E92" s="6">
        <f t="shared" si="6"/>
        <v>157888.44</v>
      </c>
      <c r="F92" s="6">
        <f t="shared" si="6"/>
        <v>210517.92</v>
      </c>
      <c r="G92" s="6">
        <f t="shared" si="6"/>
        <v>209322</v>
      </c>
    </row>
    <row r="93" spans="1:8" ht="12" customHeight="1">
      <c r="A93" s="5"/>
      <c r="B93" s="5"/>
      <c r="C93" s="5"/>
      <c r="D93" s="5"/>
      <c r="E93" s="5"/>
      <c r="F93" s="9"/>
      <c r="G93" s="5"/>
    </row>
    <row r="94" spans="1:8" ht="12" customHeight="1">
      <c r="A94" s="5" t="s">
        <v>0</v>
      </c>
      <c r="B94" s="5" t="s">
        <v>149</v>
      </c>
      <c r="C94" s="6">
        <f>+C39+C71+C80+C87+C92</f>
        <v>510009</v>
      </c>
      <c r="D94" s="6">
        <f t="shared" ref="D94:G94" si="7">+D39+D71+D80+D87+D92</f>
        <v>580070</v>
      </c>
      <c r="E94" s="6">
        <f t="shared" si="7"/>
        <v>475427.12000000005</v>
      </c>
      <c r="F94" s="6">
        <f t="shared" si="7"/>
        <v>622372.53666666674</v>
      </c>
      <c r="G94" s="6">
        <f t="shared" si="7"/>
        <v>571343.84</v>
      </c>
    </row>
    <row r="95" spans="1:8" ht="12" customHeight="1">
      <c r="A95" s="5" t="s">
        <v>0</v>
      </c>
      <c r="B95" s="5" t="s">
        <v>0</v>
      </c>
      <c r="C95" s="5" t="s">
        <v>0</v>
      </c>
      <c r="D95" s="5" t="s">
        <v>0</v>
      </c>
      <c r="E95" s="5" t="s">
        <v>0</v>
      </c>
      <c r="F95" s="9"/>
      <c r="G95" s="5" t="s">
        <v>0</v>
      </c>
    </row>
    <row r="96" spans="1:8" ht="12" customHeight="1">
      <c r="A96" s="5" t="s">
        <v>0</v>
      </c>
      <c r="B96" s="5" t="s">
        <v>150</v>
      </c>
      <c r="C96" s="6">
        <f>+C17-C94</f>
        <v>73729</v>
      </c>
      <c r="D96" s="6">
        <f t="shared" ref="D96:G96" si="8">+D17-D94</f>
        <v>0</v>
      </c>
      <c r="E96" s="6">
        <f t="shared" si="8"/>
        <v>-17802.320000000065</v>
      </c>
      <c r="F96" s="6">
        <f t="shared" si="8"/>
        <v>-12139.470000000088</v>
      </c>
      <c r="G96" s="6">
        <f t="shared" si="8"/>
        <v>0</v>
      </c>
      <c r="H96" s="13" t="s">
        <v>173</v>
      </c>
    </row>
    <row r="97" spans="1:8" ht="12" customHeight="1">
      <c r="A97" s="5" t="s">
        <v>0</v>
      </c>
      <c r="B97" s="5" t="s">
        <v>0</v>
      </c>
      <c r="C97" s="5" t="s">
        <v>0</v>
      </c>
      <c r="D97" s="5" t="s">
        <v>0</v>
      </c>
      <c r="E97" s="5" t="s">
        <v>0</v>
      </c>
      <c r="F97" s="9"/>
      <c r="G97" s="5" t="s">
        <v>0</v>
      </c>
    </row>
    <row r="98" spans="1:8" ht="12" customHeight="1">
      <c r="A98" s="5" t="s">
        <v>0</v>
      </c>
      <c r="B98" s="5" t="s">
        <v>151</v>
      </c>
      <c r="C98" s="5" t="s">
        <v>0</v>
      </c>
      <c r="D98" s="5" t="s">
        <v>0</v>
      </c>
      <c r="E98" s="5" t="s">
        <v>0</v>
      </c>
      <c r="F98" s="9"/>
      <c r="G98" s="5" t="s">
        <v>0</v>
      </c>
    </row>
    <row r="99" spans="1:8" ht="12" customHeight="1">
      <c r="A99" s="5" t="s">
        <v>0</v>
      </c>
      <c r="B99" s="5" t="s">
        <v>0</v>
      </c>
      <c r="C99" s="5" t="s">
        <v>0</v>
      </c>
      <c r="D99" s="5" t="s">
        <v>0</v>
      </c>
      <c r="E99" s="5" t="s">
        <v>0</v>
      </c>
      <c r="F99" s="9"/>
      <c r="G99" s="5" t="s">
        <v>0</v>
      </c>
    </row>
    <row r="100" spans="1:8" ht="12" customHeight="1">
      <c r="A100" s="5" t="s">
        <v>0</v>
      </c>
      <c r="B100" s="5" t="s">
        <v>152</v>
      </c>
      <c r="C100" s="5" t="s">
        <v>0</v>
      </c>
      <c r="D100" s="5" t="s">
        <v>0</v>
      </c>
      <c r="E100" s="5" t="s">
        <v>0</v>
      </c>
      <c r="F100" s="9"/>
      <c r="G100" s="5" t="s">
        <v>0</v>
      </c>
    </row>
    <row r="101" spans="1:8" ht="12" customHeight="1">
      <c r="A101" s="5" t="s">
        <v>153</v>
      </c>
      <c r="B101" s="5" t="s">
        <v>154</v>
      </c>
      <c r="C101" s="6">
        <v>218049</v>
      </c>
      <c r="D101" s="6">
        <v>210518</v>
      </c>
      <c r="E101" s="6">
        <v>157888.44</v>
      </c>
      <c r="F101" s="9">
        <f>E101*12/9</f>
        <v>210517.92</v>
      </c>
      <c r="G101" s="6">
        <f>G90</f>
        <v>209322</v>
      </c>
      <c r="H101" s="13" t="s">
        <v>172</v>
      </c>
    </row>
    <row r="102" spans="1:8" ht="12" customHeight="1">
      <c r="A102" s="5" t="s">
        <v>155</v>
      </c>
      <c r="B102" s="5" t="s">
        <v>156</v>
      </c>
      <c r="C102" s="14">
        <v>492</v>
      </c>
      <c r="D102" s="14">
        <v>0</v>
      </c>
      <c r="E102" s="14">
        <v>651.15</v>
      </c>
      <c r="F102" s="15">
        <f>E102*12/9</f>
        <v>868.19999999999993</v>
      </c>
      <c r="G102" s="14">
        <v>0</v>
      </c>
    </row>
    <row r="103" spans="1:8" ht="12" customHeight="1">
      <c r="A103" s="5" t="s">
        <v>0</v>
      </c>
      <c r="B103" s="5" t="s">
        <v>0</v>
      </c>
      <c r="C103" s="5" t="s">
        <v>0</v>
      </c>
      <c r="D103" s="5" t="s">
        <v>0</v>
      </c>
      <c r="E103" s="5" t="s">
        <v>0</v>
      </c>
      <c r="F103" s="9"/>
      <c r="G103" s="5" t="s">
        <v>0</v>
      </c>
    </row>
    <row r="104" spans="1:8" ht="12" customHeight="1">
      <c r="A104" s="5" t="s">
        <v>0</v>
      </c>
      <c r="B104" s="5" t="s">
        <v>157</v>
      </c>
      <c r="C104" s="6">
        <f>SUM(C101:C103)</f>
        <v>218541</v>
      </c>
      <c r="D104" s="6">
        <f t="shared" ref="D104:G104" si="9">SUM(D101:D103)</f>
        <v>210518</v>
      </c>
      <c r="E104" s="6">
        <f t="shared" si="9"/>
        <v>158539.59</v>
      </c>
      <c r="F104" s="6">
        <f t="shared" si="9"/>
        <v>211386.12000000002</v>
      </c>
      <c r="G104" s="6">
        <f t="shared" si="9"/>
        <v>209322</v>
      </c>
    </row>
    <row r="105" spans="1:8" ht="12" customHeight="1">
      <c r="A105" s="5"/>
      <c r="B105" s="5"/>
      <c r="C105" s="5"/>
      <c r="D105" s="5"/>
      <c r="E105" s="5"/>
      <c r="F105" s="9"/>
      <c r="G105" s="5"/>
    </row>
    <row r="106" spans="1:8" ht="12" customHeight="1">
      <c r="A106" s="5" t="s">
        <v>0</v>
      </c>
      <c r="B106" s="5" t="s">
        <v>158</v>
      </c>
      <c r="C106" s="5" t="s">
        <v>0</v>
      </c>
      <c r="D106" s="5" t="s">
        <v>0</v>
      </c>
      <c r="E106" s="5" t="s">
        <v>0</v>
      </c>
      <c r="F106" s="9"/>
      <c r="G106" s="5" t="s">
        <v>0</v>
      </c>
    </row>
    <row r="107" spans="1:8" ht="12" customHeight="1">
      <c r="A107" s="5" t="s">
        <v>160</v>
      </c>
      <c r="B107" s="5" t="s">
        <v>161</v>
      </c>
      <c r="C107" s="6">
        <v>112410</v>
      </c>
      <c r="D107" s="6">
        <v>205500</v>
      </c>
      <c r="E107" s="6">
        <v>108900</v>
      </c>
      <c r="F107" s="9">
        <f>E107*12/9</f>
        <v>145200</v>
      </c>
      <c r="G107" s="6">
        <v>125000</v>
      </c>
    </row>
    <row r="108" spans="1:8" ht="12" customHeight="1">
      <c r="A108" s="5"/>
      <c r="B108" s="5" t="s">
        <v>585</v>
      </c>
      <c r="C108" s="6"/>
      <c r="D108" s="14"/>
      <c r="E108" s="6"/>
      <c r="F108" s="9"/>
      <c r="G108" s="14">
        <v>7000</v>
      </c>
    </row>
    <row r="109" spans="1:8" ht="12" customHeight="1">
      <c r="F109" s="9">
        <f>E109*12/9</f>
        <v>0</v>
      </c>
      <c r="G109" s="31"/>
    </row>
    <row r="110" spans="1:8" ht="12" customHeight="1">
      <c r="A110" s="5" t="s">
        <v>0</v>
      </c>
      <c r="B110" s="5" t="s">
        <v>162</v>
      </c>
      <c r="C110" s="6">
        <f>SUM(C107:C109)</f>
        <v>112410</v>
      </c>
      <c r="D110" s="6">
        <f>SUM(D107:D109)</f>
        <v>205500</v>
      </c>
      <c r="E110" s="6">
        <f>SUM(E107:E109)</f>
        <v>108900</v>
      </c>
      <c r="F110" s="6">
        <f>SUM(F107:F109)</f>
        <v>145200</v>
      </c>
      <c r="G110" s="6">
        <f>SUM(G107:G109)</f>
        <v>132000</v>
      </c>
    </row>
    <row r="111" spans="1:8" ht="12" customHeight="1">
      <c r="A111" s="5" t="s">
        <v>0</v>
      </c>
      <c r="B111" s="5" t="s">
        <v>0</v>
      </c>
      <c r="C111" s="5" t="s">
        <v>0</v>
      </c>
      <c r="D111" s="5" t="s">
        <v>0</v>
      </c>
      <c r="E111" s="5" t="s">
        <v>0</v>
      </c>
      <c r="F111" s="9"/>
      <c r="G111" s="5" t="s">
        <v>0</v>
      </c>
    </row>
    <row r="112" spans="1:8" ht="12" customHeight="1" thickBot="1">
      <c r="A112" s="5" t="s">
        <v>0</v>
      </c>
      <c r="B112" s="5" t="s">
        <v>163</v>
      </c>
      <c r="C112" s="17">
        <f>+C96+C104-C110</f>
        <v>179860</v>
      </c>
      <c r="D112" s="17">
        <f>+D96+D104-D110</f>
        <v>5018</v>
      </c>
      <c r="E112" s="17">
        <f>+E96+E104-E110</f>
        <v>31837.269999999931</v>
      </c>
      <c r="F112" s="17">
        <f>+F96+F104-F110</f>
        <v>54046.649999999936</v>
      </c>
      <c r="G112" s="17">
        <f>+G96+G104-G110</f>
        <v>77322</v>
      </c>
    </row>
    <row r="113" ht="12" customHeight="1" thickTop="1"/>
  </sheetData>
  <printOptions gridLines="1"/>
  <pageMargins left="0.25" right="0.25" top="1" bottom="0.25" header="0.25" footer="0.5"/>
  <pageSetup scale="87" fitToHeight="0" orientation="portrait"/>
  <headerFooter>
    <oddHeader xml:space="preserve">&amp;L
1516 Hinman Avenue
Evanston  IL  60201
&amp;C Hinman House Condominium Association
2019 Approved Budget 
&amp;R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00"/>
  <sheetViews>
    <sheetView workbookViewId="0">
      <pane xSplit="1" ySplit="1" topLeftCell="B426" activePane="bottomRight" state="frozen"/>
      <selection pane="topRight" activeCell="B1" sqref="B1"/>
      <selection pane="bottomLeft" activeCell="A2" sqref="A2"/>
      <selection pane="bottomRight" activeCell="G436" sqref="G436"/>
    </sheetView>
  </sheetViews>
  <sheetFormatPr baseColWidth="10" defaultColWidth="8.6640625" defaultRowHeight="12" customHeight="1" x14ac:dyDescent="0"/>
  <cols>
    <col min="1" max="1" width="13.6640625" style="21" bestFit="1" customWidth="1"/>
    <col min="2" max="2" width="27.33203125" style="21" bestFit="1" customWidth="1"/>
    <col min="3" max="3" width="6.1640625" style="21" bestFit="1" customWidth="1"/>
    <col min="4" max="4" width="16.6640625" style="21" bestFit="1" customWidth="1"/>
    <col min="5" max="5" width="13.6640625" style="21" bestFit="1" customWidth="1"/>
    <col min="6" max="6" width="24.33203125" style="21" bestFit="1" customWidth="1"/>
    <col min="7" max="8" width="16.6640625" style="22" bestFit="1" customWidth="1"/>
    <col min="9" max="9" width="16.6640625" style="27" bestFit="1" customWidth="1"/>
    <col min="10" max="16384" width="8.6640625" style="20"/>
  </cols>
  <sheetData>
    <row r="1" spans="1:9" ht="12" customHeight="1">
      <c r="A1" s="18" t="s">
        <v>174</v>
      </c>
      <c r="B1" s="18" t="s">
        <v>0</v>
      </c>
      <c r="C1" s="18" t="s">
        <v>175</v>
      </c>
      <c r="D1" s="18" t="s">
        <v>176</v>
      </c>
      <c r="E1" s="18" t="s">
        <v>177</v>
      </c>
      <c r="F1" s="18" t="s">
        <v>178</v>
      </c>
      <c r="G1" s="19" t="s">
        <v>179</v>
      </c>
      <c r="H1" s="19" t="s">
        <v>180</v>
      </c>
      <c r="I1" s="25" t="s">
        <v>181</v>
      </c>
    </row>
    <row r="2" spans="1:9" ht="12" customHeight="1">
      <c r="A2" s="21" t="s">
        <v>34</v>
      </c>
      <c r="B2" s="32" t="s">
        <v>35</v>
      </c>
      <c r="C2" s="32"/>
      <c r="D2" s="32"/>
      <c r="E2" s="32"/>
      <c r="F2" s="21" t="s">
        <v>182</v>
      </c>
      <c r="I2" s="26">
        <v>0</v>
      </c>
    </row>
    <row r="3" spans="1:9" ht="12" customHeight="1">
      <c r="C3" s="21" t="s">
        <v>183</v>
      </c>
      <c r="D3" s="21" t="s">
        <v>184</v>
      </c>
      <c r="E3" s="21" t="s">
        <v>185</v>
      </c>
      <c r="F3" s="21" t="s">
        <v>186</v>
      </c>
      <c r="G3" s="23">
        <v>2779.5</v>
      </c>
    </row>
    <row r="4" spans="1:9" ht="12" customHeight="1">
      <c r="C4" s="21" t="s">
        <v>183</v>
      </c>
      <c r="D4" s="21" t="s">
        <v>187</v>
      </c>
      <c r="E4" s="21" t="s">
        <v>188</v>
      </c>
      <c r="F4" s="21" t="s">
        <v>186</v>
      </c>
      <c r="G4" s="23">
        <v>2779.5</v>
      </c>
    </row>
    <row r="5" spans="1:9" ht="12" customHeight="1">
      <c r="C5" s="21" t="s">
        <v>183</v>
      </c>
      <c r="D5" s="21" t="s">
        <v>189</v>
      </c>
      <c r="E5" s="21" t="s">
        <v>190</v>
      </c>
      <c r="F5" s="21" t="s">
        <v>186</v>
      </c>
      <c r="G5" s="23">
        <v>2779.5</v>
      </c>
    </row>
    <row r="6" spans="1:9" ht="12" customHeight="1">
      <c r="C6" s="21" t="s">
        <v>183</v>
      </c>
      <c r="D6" s="21" t="s">
        <v>191</v>
      </c>
      <c r="E6" s="21" t="s">
        <v>192</v>
      </c>
      <c r="F6" s="21" t="s">
        <v>186</v>
      </c>
      <c r="G6" s="23">
        <v>2779.5</v>
      </c>
    </row>
    <row r="7" spans="1:9" ht="12" customHeight="1">
      <c r="C7" s="21" t="s">
        <v>183</v>
      </c>
      <c r="D7" s="21" t="s">
        <v>193</v>
      </c>
      <c r="E7" s="21" t="s">
        <v>194</v>
      </c>
      <c r="F7" s="21" t="s">
        <v>186</v>
      </c>
      <c r="G7" s="23">
        <v>2779.5</v>
      </c>
    </row>
    <row r="8" spans="1:9" ht="12" customHeight="1">
      <c r="C8" s="21" t="s">
        <v>183</v>
      </c>
      <c r="D8" s="21" t="s">
        <v>195</v>
      </c>
      <c r="E8" s="21" t="s">
        <v>196</v>
      </c>
      <c r="F8" s="21" t="s">
        <v>186</v>
      </c>
      <c r="G8" s="23">
        <v>2779.5</v>
      </c>
    </row>
    <row r="9" spans="1:9" ht="12" customHeight="1">
      <c r="C9" s="21" t="s">
        <v>183</v>
      </c>
      <c r="D9" s="21" t="s">
        <v>197</v>
      </c>
      <c r="E9" s="21" t="s">
        <v>198</v>
      </c>
      <c r="F9" s="21" t="s">
        <v>186</v>
      </c>
      <c r="G9" s="23">
        <v>2779.5</v>
      </c>
    </row>
    <row r="10" spans="1:9" ht="12" customHeight="1">
      <c r="F10" s="18" t="s">
        <v>199</v>
      </c>
      <c r="G10" s="24">
        <v>19456.5</v>
      </c>
      <c r="H10" s="24">
        <v>0</v>
      </c>
      <c r="I10" s="28">
        <v>19456.5</v>
      </c>
    </row>
    <row r="11" spans="1:9" ht="12" customHeight="1">
      <c r="F11" s="18" t="s">
        <v>200</v>
      </c>
      <c r="G11" s="18" t="s">
        <v>0</v>
      </c>
      <c r="H11" s="18" t="s">
        <v>0</v>
      </c>
      <c r="I11" s="28">
        <v>19456.5</v>
      </c>
    </row>
    <row r="13" spans="1:9" ht="12" customHeight="1">
      <c r="A13" s="21" t="s">
        <v>36</v>
      </c>
      <c r="B13" s="32" t="s">
        <v>37</v>
      </c>
      <c r="C13" s="32"/>
      <c r="D13" s="32"/>
      <c r="E13" s="32"/>
      <c r="F13" s="21" t="s">
        <v>182</v>
      </c>
      <c r="I13" s="26">
        <v>0</v>
      </c>
    </row>
    <row r="14" spans="1:9" ht="12" customHeight="1">
      <c r="C14" s="21" t="s">
        <v>183</v>
      </c>
      <c r="D14" s="21" t="s">
        <v>201</v>
      </c>
      <c r="E14" s="21" t="s">
        <v>202</v>
      </c>
      <c r="F14" s="21" t="s">
        <v>203</v>
      </c>
      <c r="G14" s="23">
        <v>350</v>
      </c>
    </row>
    <row r="15" spans="1:9" ht="12" customHeight="1">
      <c r="C15" s="21" t="s">
        <v>183</v>
      </c>
      <c r="D15" s="21" t="s">
        <v>204</v>
      </c>
      <c r="E15" s="21" t="s">
        <v>205</v>
      </c>
      <c r="F15" s="21" t="s">
        <v>206</v>
      </c>
      <c r="G15" s="23">
        <v>570</v>
      </c>
    </row>
    <row r="16" spans="1:9" ht="12" customHeight="1">
      <c r="C16" s="21" t="s">
        <v>183</v>
      </c>
      <c r="D16" s="21" t="s">
        <v>207</v>
      </c>
      <c r="E16" s="21" t="s">
        <v>196</v>
      </c>
      <c r="F16" s="21" t="s">
        <v>203</v>
      </c>
      <c r="G16" s="23">
        <v>175</v>
      </c>
    </row>
    <row r="17" spans="1:9" ht="12" customHeight="1">
      <c r="F17" s="18" t="s">
        <v>199</v>
      </c>
      <c r="G17" s="24">
        <v>1095</v>
      </c>
      <c r="H17" s="24">
        <v>0</v>
      </c>
      <c r="I17" s="28">
        <v>1095</v>
      </c>
    </row>
    <row r="18" spans="1:9" ht="12" customHeight="1">
      <c r="F18" s="18" t="s">
        <v>200</v>
      </c>
      <c r="G18" s="18" t="s">
        <v>0</v>
      </c>
      <c r="H18" s="18" t="s">
        <v>0</v>
      </c>
      <c r="I18" s="28">
        <v>1095</v>
      </c>
    </row>
    <row r="20" spans="1:9" ht="12" customHeight="1">
      <c r="A20" s="21" t="s">
        <v>38</v>
      </c>
      <c r="B20" s="32" t="s">
        <v>39</v>
      </c>
      <c r="C20" s="32"/>
      <c r="D20" s="32"/>
      <c r="E20" s="32"/>
      <c r="F20" s="21" t="s">
        <v>182</v>
      </c>
      <c r="I20" s="26">
        <v>0</v>
      </c>
    </row>
    <row r="21" spans="1:9" ht="12" customHeight="1">
      <c r="C21" s="21" t="s">
        <v>183</v>
      </c>
      <c r="D21" s="21" t="s">
        <v>208</v>
      </c>
      <c r="E21" s="21" t="s">
        <v>209</v>
      </c>
      <c r="F21" s="21" t="s">
        <v>210</v>
      </c>
      <c r="G21" s="23">
        <v>217</v>
      </c>
    </row>
    <row r="22" spans="1:9" ht="12" customHeight="1">
      <c r="C22" s="21" t="s">
        <v>183</v>
      </c>
      <c r="D22" s="21" t="s">
        <v>211</v>
      </c>
      <c r="E22" s="21" t="s">
        <v>212</v>
      </c>
      <c r="F22" s="21" t="s">
        <v>210</v>
      </c>
      <c r="G22" s="23">
        <v>181.5</v>
      </c>
    </row>
    <row r="23" spans="1:9" ht="12" customHeight="1">
      <c r="F23" s="18" t="s">
        <v>199</v>
      </c>
      <c r="G23" s="24">
        <v>398.5</v>
      </c>
      <c r="H23" s="24">
        <v>0</v>
      </c>
      <c r="I23" s="28">
        <v>398.5</v>
      </c>
    </row>
    <row r="24" spans="1:9" ht="12" customHeight="1">
      <c r="F24" s="18" t="s">
        <v>200</v>
      </c>
      <c r="G24" s="18" t="s">
        <v>0</v>
      </c>
      <c r="H24" s="18" t="s">
        <v>0</v>
      </c>
      <c r="I24" s="28">
        <v>398.5</v>
      </c>
    </row>
    <row r="26" spans="1:9" ht="12" customHeight="1">
      <c r="A26" s="21" t="s">
        <v>40</v>
      </c>
      <c r="B26" s="32" t="s">
        <v>41</v>
      </c>
      <c r="C26" s="32"/>
      <c r="D26" s="32"/>
      <c r="E26" s="32"/>
      <c r="F26" s="21" t="s">
        <v>182</v>
      </c>
      <c r="I26" s="26">
        <v>0</v>
      </c>
    </row>
    <row r="27" spans="1:9" ht="12" customHeight="1">
      <c r="C27" s="21" t="s">
        <v>183</v>
      </c>
      <c r="D27" s="21" t="s">
        <v>213</v>
      </c>
      <c r="E27" s="21" t="s">
        <v>214</v>
      </c>
      <c r="F27" s="21" t="s">
        <v>215</v>
      </c>
      <c r="G27" s="23">
        <v>275</v>
      </c>
    </row>
    <row r="28" spans="1:9" ht="12" customHeight="1">
      <c r="F28" s="18" t="s">
        <v>199</v>
      </c>
      <c r="G28" s="24">
        <v>275</v>
      </c>
      <c r="H28" s="24">
        <v>0</v>
      </c>
      <c r="I28" s="28">
        <v>275</v>
      </c>
    </row>
    <row r="29" spans="1:9" ht="12" customHeight="1">
      <c r="F29" s="18" t="s">
        <v>200</v>
      </c>
      <c r="G29" s="18" t="s">
        <v>0</v>
      </c>
      <c r="H29" s="18" t="s">
        <v>0</v>
      </c>
      <c r="I29" s="28">
        <v>275</v>
      </c>
    </row>
    <row r="31" spans="1:9" ht="12" customHeight="1">
      <c r="A31" s="21" t="s">
        <v>42</v>
      </c>
      <c r="B31" s="32" t="s">
        <v>43</v>
      </c>
      <c r="C31" s="32"/>
      <c r="D31" s="32"/>
      <c r="E31" s="32"/>
      <c r="F31" s="21" t="s">
        <v>182</v>
      </c>
      <c r="I31" s="26">
        <v>0</v>
      </c>
    </row>
    <row r="32" spans="1:9" ht="12" customHeight="1">
      <c r="C32" s="21" t="s">
        <v>183</v>
      </c>
      <c r="D32" s="21" t="s">
        <v>216</v>
      </c>
      <c r="E32" s="21" t="s">
        <v>217</v>
      </c>
      <c r="F32" s="21" t="s">
        <v>186</v>
      </c>
      <c r="G32" s="23">
        <v>220.77</v>
      </c>
    </row>
    <row r="33" spans="1:9" ht="12" customHeight="1">
      <c r="C33" s="21" t="s">
        <v>183</v>
      </c>
      <c r="D33" s="21" t="s">
        <v>218</v>
      </c>
      <c r="E33" s="21" t="s">
        <v>219</v>
      </c>
      <c r="F33" s="21" t="s">
        <v>186</v>
      </c>
      <c r="G33" s="23">
        <v>142.29</v>
      </c>
    </row>
    <row r="34" spans="1:9" ht="12" customHeight="1">
      <c r="C34" s="21" t="s">
        <v>183</v>
      </c>
      <c r="D34" s="21" t="s">
        <v>220</v>
      </c>
      <c r="E34" s="21" t="s">
        <v>221</v>
      </c>
      <c r="F34" s="21" t="s">
        <v>186</v>
      </c>
      <c r="G34" s="23">
        <v>254.71</v>
      </c>
    </row>
    <row r="35" spans="1:9" ht="12" customHeight="1">
      <c r="C35" s="21" t="s">
        <v>183</v>
      </c>
      <c r="D35" s="21" t="s">
        <v>222</v>
      </c>
      <c r="E35" s="21" t="s">
        <v>202</v>
      </c>
      <c r="F35" s="21" t="s">
        <v>186</v>
      </c>
      <c r="G35" s="23">
        <v>73.05</v>
      </c>
    </row>
    <row r="36" spans="1:9" ht="12" customHeight="1">
      <c r="C36" s="21" t="s">
        <v>183</v>
      </c>
      <c r="D36" s="21" t="s">
        <v>223</v>
      </c>
      <c r="E36" s="21" t="s">
        <v>224</v>
      </c>
      <c r="F36" s="21" t="s">
        <v>186</v>
      </c>
      <c r="G36" s="23">
        <v>32.880000000000003</v>
      </c>
    </row>
    <row r="37" spans="1:9" ht="12" customHeight="1">
      <c r="C37" s="21" t="s">
        <v>183</v>
      </c>
      <c r="D37" s="21" t="s">
        <v>225</v>
      </c>
      <c r="E37" s="21" t="s">
        <v>226</v>
      </c>
      <c r="F37" s="21" t="s">
        <v>186</v>
      </c>
      <c r="G37" s="23">
        <v>37.53</v>
      </c>
    </row>
    <row r="38" spans="1:9" ht="12" customHeight="1">
      <c r="C38" s="21" t="s">
        <v>183</v>
      </c>
      <c r="D38" s="21" t="s">
        <v>227</v>
      </c>
      <c r="E38" s="21" t="s">
        <v>228</v>
      </c>
      <c r="F38" s="21" t="s">
        <v>229</v>
      </c>
      <c r="G38" s="23">
        <v>324.89999999999998</v>
      </c>
    </row>
    <row r="39" spans="1:9" ht="12" customHeight="1">
      <c r="C39" s="21" t="s">
        <v>183</v>
      </c>
      <c r="D39" s="21" t="s">
        <v>230</v>
      </c>
      <c r="E39" s="21" t="s">
        <v>212</v>
      </c>
      <c r="F39" s="21" t="s">
        <v>186</v>
      </c>
      <c r="G39" s="23">
        <v>62.61</v>
      </c>
    </row>
    <row r="40" spans="1:9" ht="12" customHeight="1">
      <c r="F40" s="18" t="s">
        <v>199</v>
      </c>
      <c r="G40" s="24">
        <v>1148.74</v>
      </c>
      <c r="H40" s="24">
        <v>0</v>
      </c>
      <c r="I40" s="28">
        <v>1148.74</v>
      </c>
    </row>
    <row r="41" spans="1:9" ht="12" customHeight="1">
      <c r="F41" s="18" t="s">
        <v>200</v>
      </c>
      <c r="G41" s="18" t="s">
        <v>0</v>
      </c>
      <c r="H41" s="18" t="s">
        <v>0</v>
      </c>
      <c r="I41" s="28">
        <v>1148.74</v>
      </c>
    </row>
    <row r="43" spans="1:9" ht="12" customHeight="1">
      <c r="A43" s="21" t="s">
        <v>46</v>
      </c>
      <c r="B43" s="32" t="s">
        <v>47</v>
      </c>
      <c r="C43" s="32"/>
      <c r="D43" s="32"/>
      <c r="E43" s="32"/>
      <c r="F43" s="21" t="s">
        <v>182</v>
      </c>
      <c r="I43" s="26">
        <v>0</v>
      </c>
    </row>
    <row r="44" spans="1:9" ht="12" customHeight="1">
      <c r="C44" s="21" t="s">
        <v>183</v>
      </c>
      <c r="D44" s="21" t="s">
        <v>231</v>
      </c>
      <c r="E44" s="21" t="s">
        <v>232</v>
      </c>
      <c r="F44" s="21" t="s">
        <v>233</v>
      </c>
      <c r="G44" s="23">
        <v>219</v>
      </c>
    </row>
    <row r="45" spans="1:9" ht="12" customHeight="1">
      <c r="C45" s="21" t="s">
        <v>183</v>
      </c>
      <c r="D45" s="21" t="s">
        <v>234</v>
      </c>
      <c r="E45" s="21" t="s">
        <v>235</v>
      </c>
      <c r="F45" s="21" t="s">
        <v>233</v>
      </c>
      <c r="G45" s="23">
        <v>219</v>
      </c>
    </row>
    <row r="46" spans="1:9" ht="12" customHeight="1">
      <c r="C46" s="21" t="s">
        <v>236</v>
      </c>
      <c r="D46" s="21" t="s">
        <v>237</v>
      </c>
      <c r="E46" s="21" t="s">
        <v>238</v>
      </c>
      <c r="F46" s="21" t="s">
        <v>239</v>
      </c>
      <c r="G46" s="23">
        <v>73</v>
      </c>
    </row>
    <row r="47" spans="1:9" ht="12" customHeight="1">
      <c r="C47" s="32" t="s">
        <v>240</v>
      </c>
      <c r="D47" s="32"/>
      <c r="E47" s="32"/>
      <c r="F47" s="32"/>
    </row>
    <row r="48" spans="1:9" ht="12" customHeight="1">
      <c r="C48" s="32" t="s">
        <v>241</v>
      </c>
      <c r="D48" s="32"/>
      <c r="E48" s="32"/>
      <c r="F48" s="32"/>
    </row>
    <row r="49" spans="1:9" ht="12" customHeight="1">
      <c r="F49" s="18" t="s">
        <v>199</v>
      </c>
      <c r="G49" s="24">
        <v>511</v>
      </c>
      <c r="H49" s="24">
        <v>0</v>
      </c>
      <c r="I49" s="28">
        <v>511</v>
      </c>
    </row>
    <row r="50" spans="1:9" ht="12" customHeight="1">
      <c r="F50" s="18" t="s">
        <v>200</v>
      </c>
      <c r="G50" s="18" t="s">
        <v>0</v>
      </c>
      <c r="H50" s="18" t="s">
        <v>0</v>
      </c>
      <c r="I50" s="28">
        <v>511</v>
      </c>
    </row>
    <row r="52" spans="1:9" ht="12" customHeight="1">
      <c r="A52" s="21" t="s">
        <v>48</v>
      </c>
      <c r="B52" s="32" t="s">
        <v>49</v>
      </c>
      <c r="C52" s="32"/>
      <c r="D52" s="32"/>
      <c r="E52" s="32"/>
      <c r="F52" s="21" t="s">
        <v>182</v>
      </c>
      <c r="I52" s="26">
        <v>0</v>
      </c>
    </row>
    <row r="53" spans="1:9" ht="12" customHeight="1">
      <c r="C53" s="21" t="s">
        <v>183</v>
      </c>
      <c r="D53" s="21" t="s">
        <v>242</v>
      </c>
      <c r="E53" s="21" t="s">
        <v>232</v>
      </c>
      <c r="F53" s="21" t="s">
        <v>186</v>
      </c>
      <c r="G53" s="23">
        <v>236</v>
      </c>
    </row>
    <row r="54" spans="1:9" ht="12" customHeight="1">
      <c r="C54" s="21" t="s">
        <v>183</v>
      </c>
      <c r="D54" s="21" t="s">
        <v>243</v>
      </c>
      <c r="E54" s="21" t="s">
        <v>244</v>
      </c>
      <c r="F54" s="21" t="s">
        <v>186</v>
      </c>
      <c r="G54" s="23">
        <v>4</v>
      </c>
    </row>
    <row r="55" spans="1:9" ht="12" customHeight="1">
      <c r="C55" s="21" t="s">
        <v>183</v>
      </c>
      <c r="D55" s="21" t="s">
        <v>245</v>
      </c>
      <c r="E55" s="21" t="s">
        <v>202</v>
      </c>
      <c r="F55" s="21" t="s">
        <v>186</v>
      </c>
      <c r="G55" s="23">
        <v>4</v>
      </c>
    </row>
    <row r="56" spans="1:9" ht="12" customHeight="1">
      <c r="C56" s="21" t="s">
        <v>183</v>
      </c>
      <c r="D56" s="21" t="s">
        <v>246</v>
      </c>
      <c r="E56" s="21" t="s">
        <v>247</v>
      </c>
      <c r="F56" s="21" t="s">
        <v>186</v>
      </c>
      <c r="G56" s="23">
        <v>12</v>
      </c>
    </row>
    <row r="57" spans="1:9" ht="12" customHeight="1">
      <c r="C57" s="21" t="s">
        <v>183</v>
      </c>
      <c r="D57" s="21" t="s">
        <v>248</v>
      </c>
      <c r="E57" s="21" t="s">
        <v>249</v>
      </c>
      <c r="F57" s="21" t="s">
        <v>186</v>
      </c>
      <c r="G57" s="23">
        <v>8</v>
      </c>
    </row>
    <row r="58" spans="1:9" ht="12" customHeight="1">
      <c r="F58" s="18" t="s">
        <v>199</v>
      </c>
      <c r="G58" s="24">
        <v>264</v>
      </c>
      <c r="H58" s="24">
        <v>0</v>
      </c>
      <c r="I58" s="28">
        <v>264</v>
      </c>
    </row>
    <row r="59" spans="1:9" ht="12" customHeight="1">
      <c r="F59" s="18" t="s">
        <v>200</v>
      </c>
      <c r="G59" s="18" t="s">
        <v>0</v>
      </c>
      <c r="H59" s="18" t="s">
        <v>0</v>
      </c>
      <c r="I59" s="28">
        <v>264</v>
      </c>
    </row>
    <row r="61" spans="1:9" ht="12" customHeight="1">
      <c r="A61" s="21" t="s">
        <v>50</v>
      </c>
      <c r="B61" s="32" t="s">
        <v>51</v>
      </c>
      <c r="C61" s="32"/>
      <c r="D61" s="32"/>
      <c r="E61" s="32"/>
      <c r="F61" s="21" t="s">
        <v>182</v>
      </c>
      <c r="I61" s="26">
        <v>0</v>
      </c>
    </row>
    <row r="62" spans="1:9" ht="12" customHeight="1">
      <c r="C62" s="21" t="s">
        <v>183</v>
      </c>
      <c r="D62" s="21" t="s">
        <v>250</v>
      </c>
      <c r="E62" s="21" t="s">
        <v>251</v>
      </c>
      <c r="F62" s="21" t="s">
        <v>252</v>
      </c>
      <c r="G62" s="23">
        <v>50</v>
      </c>
    </row>
    <row r="63" spans="1:9" ht="12" customHeight="1">
      <c r="C63" s="21" t="s">
        <v>183</v>
      </c>
      <c r="D63" s="21" t="s">
        <v>253</v>
      </c>
      <c r="E63" s="21" t="s">
        <v>254</v>
      </c>
      <c r="F63" s="21" t="s">
        <v>255</v>
      </c>
      <c r="G63" s="23">
        <v>37.33</v>
      </c>
    </row>
    <row r="64" spans="1:9" ht="12" customHeight="1">
      <c r="C64" s="21" t="s">
        <v>183</v>
      </c>
      <c r="D64" s="21" t="s">
        <v>256</v>
      </c>
      <c r="E64" s="21" t="s">
        <v>254</v>
      </c>
      <c r="F64" s="21" t="s">
        <v>257</v>
      </c>
      <c r="G64" s="23">
        <v>69</v>
      </c>
    </row>
    <row r="65" spans="1:9" ht="12" customHeight="1">
      <c r="C65" s="21" t="s">
        <v>258</v>
      </c>
      <c r="D65" s="21" t="s">
        <v>259</v>
      </c>
      <c r="E65" s="21" t="s">
        <v>254</v>
      </c>
      <c r="F65" s="21" t="s">
        <v>260</v>
      </c>
      <c r="H65" s="23">
        <v>69</v>
      </c>
    </row>
    <row r="66" spans="1:9" ht="12" customHeight="1">
      <c r="C66" s="21" t="s">
        <v>258</v>
      </c>
      <c r="D66" s="21" t="s">
        <v>261</v>
      </c>
      <c r="E66" s="21" t="s">
        <v>217</v>
      </c>
      <c r="F66" s="21" t="s">
        <v>260</v>
      </c>
      <c r="H66" s="23">
        <v>69</v>
      </c>
    </row>
    <row r="67" spans="1:9" ht="12" customHeight="1">
      <c r="C67" s="21" t="s">
        <v>262</v>
      </c>
      <c r="D67" s="21" t="s">
        <v>263</v>
      </c>
      <c r="E67" s="21" t="s">
        <v>217</v>
      </c>
      <c r="F67" s="21" t="s">
        <v>264</v>
      </c>
      <c r="G67" s="23">
        <v>69</v>
      </c>
    </row>
    <row r="68" spans="1:9" ht="12" customHeight="1">
      <c r="C68" s="21" t="s">
        <v>183</v>
      </c>
      <c r="D68" s="21" t="s">
        <v>265</v>
      </c>
      <c r="E68" s="21" t="s">
        <v>266</v>
      </c>
      <c r="F68" s="21" t="s">
        <v>257</v>
      </c>
      <c r="G68" s="23">
        <v>69</v>
      </c>
    </row>
    <row r="69" spans="1:9" ht="12" customHeight="1">
      <c r="C69" s="21" t="s">
        <v>236</v>
      </c>
      <c r="D69" s="21" t="s">
        <v>267</v>
      </c>
      <c r="E69" s="21" t="s">
        <v>268</v>
      </c>
      <c r="F69" s="21" t="s">
        <v>269</v>
      </c>
      <c r="H69" s="23">
        <v>69</v>
      </c>
    </row>
    <row r="70" spans="1:9" ht="12" customHeight="1">
      <c r="C70" s="32" t="s">
        <v>270</v>
      </c>
      <c r="D70" s="32"/>
      <c r="E70" s="32"/>
      <c r="F70" s="32"/>
    </row>
    <row r="71" spans="1:9" ht="12" customHeight="1">
      <c r="C71" s="21" t="s">
        <v>183</v>
      </c>
      <c r="D71" s="21" t="s">
        <v>271</v>
      </c>
      <c r="E71" s="21" t="s">
        <v>272</v>
      </c>
      <c r="F71" s="21" t="s">
        <v>257</v>
      </c>
      <c r="G71" s="23">
        <v>69</v>
      </c>
    </row>
    <row r="72" spans="1:9" ht="12" customHeight="1">
      <c r="C72" s="21" t="s">
        <v>236</v>
      </c>
      <c r="D72" s="21" t="s">
        <v>273</v>
      </c>
      <c r="E72" s="21" t="s">
        <v>274</v>
      </c>
      <c r="F72" s="21" t="s">
        <v>275</v>
      </c>
      <c r="H72" s="23">
        <v>69</v>
      </c>
    </row>
    <row r="73" spans="1:9" ht="12" customHeight="1">
      <c r="C73" s="21" t="s">
        <v>183</v>
      </c>
      <c r="D73" s="21" t="s">
        <v>276</v>
      </c>
      <c r="E73" s="21" t="s">
        <v>198</v>
      </c>
      <c r="F73" s="21" t="s">
        <v>186</v>
      </c>
      <c r="G73" s="23">
        <v>100</v>
      </c>
    </row>
    <row r="74" spans="1:9" ht="12" customHeight="1">
      <c r="C74" s="21" t="s">
        <v>277</v>
      </c>
      <c r="D74" s="21" t="s">
        <v>278</v>
      </c>
      <c r="E74" s="21" t="s">
        <v>198</v>
      </c>
      <c r="F74" s="21" t="s">
        <v>279</v>
      </c>
      <c r="H74" s="23">
        <v>100</v>
      </c>
    </row>
    <row r="75" spans="1:9" ht="12" customHeight="1">
      <c r="F75" s="18" t="s">
        <v>199</v>
      </c>
      <c r="G75" s="24">
        <v>463.33</v>
      </c>
      <c r="H75" s="24">
        <v>376</v>
      </c>
      <c r="I75" s="28">
        <v>87.33</v>
      </c>
    </row>
    <row r="76" spans="1:9" ht="12" customHeight="1">
      <c r="F76" s="18" t="s">
        <v>200</v>
      </c>
      <c r="G76" s="18" t="s">
        <v>0</v>
      </c>
      <c r="H76" s="18" t="s">
        <v>0</v>
      </c>
      <c r="I76" s="28">
        <v>87.33</v>
      </c>
    </row>
    <row r="78" spans="1:9" ht="12" customHeight="1">
      <c r="A78" s="21" t="s">
        <v>52</v>
      </c>
      <c r="B78" s="32" t="s">
        <v>53</v>
      </c>
      <c r="C78" s="32"/>
      <c r="D78" s="32"/>
      <c r="E78" s="32"/>
      <c r="F78" s="21" t="s">
        <v>182</v>
      </c>
      <c r="I78" s="26">
        <v>0</v>
      </c>
    </row>
    <row r="79" spans="1:9" ht="12" customHeight="1">
      <c r="C79" s="21" t="s">
        <v>280</v>
      </c>
      <c r="D79" s="21" t="s">
        <v>281</v>
      </c>
      <c r="E79" s="21" t="s">
        <v>282</v>
      </c>
      <c r="F79" s="21" t="s">
        <v>283</v>
      </c>
      <c r="G79" s="23">
        <v>648.75</v>
      </c>
    </row>
    <row r="80" spans="1:9" ht="12" customHeight="1">
      <c r="C80" s="32" t="s">
        <v>284</v>
      </c>
      <c r="D80" s="32"/>
      <c r="E80" s="32"/>
      <c r="F80" s="32"/>
    </row>
    <row r="81" spans="3:7" ht="12" customHeight="1">
      <c r="C81" s="32" t="s">
        <v>285</v>
      </c>
      <c r="D81" s="32"/>
      <c r="E81" s="32"/>
      <c r="F81" s="32"/>
    </row>
    <row r="82" spans="3:7" ht="12" customHeight="1">
      <c r="C82" s="32" t="s">
        <v>286</v>
      </c>
      <c r="D82" s="32"/>
      <c r="E82" s="32"/>
      <c r="F82" s="32"/>
    </row>
    <row r="83" spans="3:7" ht="12" customHeight="1">
      <c r="C83" s="32" t="s">
        <v>287</v>
      </c>
      <c r="D83" s="32"/>
      <c r="E83" s="32"/>
      <c r="F83" s="32"/>
    </row>
    <row r="84" spans="3:7" ht="12" customHeight="1">
      <c r="C84" s="21" t="s">
        <v>280</v>
      </c>
      <c r="D84" s="21" t="s">
        <v>288</v>
      </c>
      <c r="E84" s="21" t="s">
        <v>289</v>
      </c>
      <c r="F84" s="21" t="s">
        <v>283</v>
      </c>
      <c r="G84" s="23">
        <v>631.16</v>
      </c>
    </row>
    <row r="85" spans="3:7" ht="12" customHeight="1">
      <c r="C85" s="32" t="s">
        <v>284</v>
      </c>
      <c r="D85" s="32"/>
      <c r="E85" s="32"/>
      <c r="F85" s="32"/>
    </row>
    <row r="86" spans="3:7" ht="12" customHeight="1">
      <c r="C86" s="32" t="s">
        <v>285</v>
      </c>
      <c r="D86" s="32"/>
      <c r="E86" s="32"/>
      <c r="F86" s="32"/>
    </row>
    <row r="87" spans="3:7" ht="12" customHeight="1">
      <c r="C87" s="32" t="s">
        <v>286</v>
      </c>
      <c r="D87" s="32"/>
      <c r="E87" s="32"/>
      <c r="F87" s="32"/>
    </row>
    <row r="88" spans="3:7" ht="12" customHeight="1">
      <c r="C88" s="32" t="s">
        <v>287</v>
      </c>
      <c r="D88" s="32"/>
      <c r="E88" s="32"/>
      <c r="F88" s="32"/>
    </row>
    <row r="89" spans="3:7" ht="12" customHeight="1">
      <c r="C89" s="21" t="s">
        <v>280</v>
      </c>
      <c r="D89" s="21" t="s">
        <v>290</v>
      </c>
      <c r="E89" s="21" t="s">
        <v>291</v>
      </c>
      <c r="F89" s="21" t="s">
        <v>283</v>
      </c>
      <c r="G89" s="23">
        <v>554.1</v>
      </c>
    </row>
    <row r="90" spans="3:7" ht="12" customHeight="1">
      <c r="C90" s="32" t="s">
        <v>284</v>
      </c>
      <c r="D90" s="32"/>
      <c r="E90" s="32"/>
      <c r="F90" s="32"/>
    </row>
    <row r="91" spans="3:7" ht="12" customHeight="1">
      <c r="C91" s="32" t="s">
        <v>285</v>
      </c>
      <c r="D91" s="32"/>
      <c r="E91" s="32"/>
      <c r="F91" s="32"/>
    </row>
    <row r="92" spans="3:7" ht="12" customHeight="1">
      <c r="C92" s="32" t="s">
        <v>286</v>
      </c>
      <c r="D92" s="32"/>
      <c r="E92" s="32"/>
      <c r="F92" s="32"/>
    </row>
    <row r="93" spans="3:7" ht="12" customHeight="1">
      <c r="C93" s="32" t="s">
        <v>287</v>
      </c>
      <c r="D93" s="32"/>
      <c r="E93" s="32"/>
      <c r="F93" s="32"/>
    </row>
    <row r="94" spans="3:7" ht="12" customHeight="1">
      <c r="C94" s="21" t="s">
        <v>280</v>
      </c>
      <c r="D94" s="21" t="s">
        <v>292</v>
      </c>
      <c r="E94" s="21" t="s">
        <v>235</v>
      </c>
      <c r="F94" s="21" t="s">
        <v>283</v>
      </c>
      <c r="G94" s="23">
        <v>595.42999999999995</v>
      </c>
    </row>
    <row r="95" spans="3:7" ht="12" customHeight="1">
      <c r="C95" s="32" t="s">
        <v>284</v>
      </c>
      <c r="D95" s="32"/>
      <c r="E95" s="32"/>
      <c r="F95" s="32"/>
    </row>
    <row r="96" spans="3:7" ht="12" customHeight="1">
      <c r="C96" s="32" t="s">
        <v>293</v>
      </c>
      <c r="D96" s="32"/>
      <c r="E96" s="32"/>
      <c r="F96" s="32"/>
    </row>
    <row r="97" spans="3:7" ht="12" customHeight="1">
      <c r="C97" s="32" t="s">
        <v>294</v>
      </c>
      <c r="D97" s="32"/>
      <c r="E97" s="32"/>
      <c r="F97" s="32"/>
    </row>
    <row r="98" spans="3:7" ht="12" customHeight="1">
      <c r="C98" s="32" t="s">
        <v>295</v>
      </c>
      <c r="D98" s="32"/>
      <c r="E98" s="32"/>
      <c r="F98" s="32"/>
    </row>
    <row r="99" spans="3:7" ht="12" customHeight="1">
      <c r="C99" s="21" t="s">
        <v>280</v>
      </c>
      <c r="D99" s="21" t="s">
        <v>296</v>
      </c>
      <c r="E99" s="21" t="s">
        <v>297</v>
      </c>
      <c r="F99" s="21" t="s">
        <v>283</v>
      </c>
      <c r="G99" s="23">
        <v>545.26</v>
      </c>
    </row>
    <row r="100" spans="3:7" ht="12" customHeight="1">
      <c r="C100" s="32" t="s">
        <v>284</v>
      </c>
      <c r="D100" s="32"/>
      <c r="E100" s="32"/>
      <c r="F100" s="32"/>
    </row>
    <row r="101" spans="3:7" ht="12" customHeight="1">
      <c r="C101" s="32" t="s">
        <v>293</v>
      </c>
      <c r="D101" s="32"/>
      <c r="E101" s="32"/>
      <c r="F101" s="32"/>
    </row>
    <row r="102" spans="3:7" ht="12" customHeight="1">
      <c r="C102" s="32" t="s">
        <v>294</v>
      </c>
      <c r="D102" s="32"/>
      <c r="E102" s="32"/>
      <c r="F102" s="32"/>
    </row>
    <row r="103" spans="3:7" ht="12" customHeight="1">
      <c r="C103" s="32" t="s">
        <v>295</v>
      </c>
      <c r="D103" s="32"/>
      <c r="E103" s="32"/>
      <c r="F103" s="32"/>
    </row>
    <row r="104" spans="3:7" ht="12" customHeight="1">
      <c r="C104" s="21" t="s">
        <v>280</v>
      </c>
      <c r="D104" s="21" t="s">
        <v>298</v>
      </c>
      <c r="E104" s="21" t="s">
        <v>299</v>
      </c>
      <c r="F104" s="21" t="s">
        <v>283</v>
      </c>
      <c r="G104" s="23">
        <v>517.55999999999995</v>
      </c>
    </row>
    <row r="105" spans="3:7" ht="12" customHeight="1">
      <c r="C105" s="32" t="s">
        <v>284</v>
      </c>
      <c r="D105" s="32"/>
      <c r="E105" s="32"/>
      <c r="F105" s="32"/>
    </row>
    <row r="106" spans="3:7" ht="12" customHeight="1">
      <c r="C106" s="32" t="s">
        <v>293</v>
      </c>
      <c r="D106" s="32"/>
      <c r="E106" s="32"/>
      <c r="F106" s="32"/>
    </row>
    <row r="107" spans="3:7" ht="12" customHeight="1">
      <c r="C107" s="32" t="s">
        <v>294</v>
      </c>
      <c r="D107" s="32"/>
      <c r="E107" s="32"/>
      <c r="F107" s="32"/>
    </row>
    <row r="108" spans="3:7" ht="12" customHeight="1">
      <c r="C108" s="32" t="s">
        <v>295</v>
      </c>
      <c r="D108" s="32"/>
      <c r="E108" s="32"/>
      <c r="F108" s="32"/>
    </row>
    <row r="109" spans="3:7" ht="12" customHeight="1">
      <c r="C109" s="21" t="s">
        <v>280</v>
      </c>
      <c r="D109" s="21" t="s">
        <v>300</v>
      </c>
      <c r="E109" s="21" t="s">
        <v>226</v>
      </c>
      <c r="F109" s="21" t="s">
        <v>283</v>
      </c>
      <c r="G109" s="23">
        <v>469.11</v>
      </c>
    </row>
    <row r="110" spans="3:7" ht="12" customHeight="1">
      <c r="C110" s="32" t="s">
        <v>284</v>
      </c>
      <c r="D110" s="32"/>
      <c r="E110" s="32"/>
      <c r="F110" s="32"/>
    </row>
    <row r="111" spans="3:7" ht="12" customHeight="1">
      <c r="C111" s="32" t="s">
        <v>293</v>
      </c>
      <c r="D111" s="32"/>
      <c r="E111" s="32"/>
      <c r="F111" s="32"/>
    </row>
    <row r="112" spans="3:7" ht="12" customHeight="1">
      <c r="C112" s="32" t="s">
        <v>294</v>
      </c>
      <c r="D112" s="32"/>
      <c r="E112" s="32"/>
      <c r="F112" s="32"/>
    </row>
    <row r="113" spans="1:9" ht="12" customHeight="1">
      <c r="C113" s="32" t="s">
        <v>295</v>
      </c>
      <c r="D113" s="32"/>
      <c r="E113" s="32"/>
      <c r="F113" s="32"/>
    </row>
    <row r="114" spans="1:9" ht="12" customHeight="1">
      <c r="F114" s="18" t="s">
        <v>199</v>
      </c>
      <c r="G114" s="24">
        <v>3961.37</v>
      </c>
      <c r="H114" s="24">
        <v>0</v>
      </c>
      <c r="I114" s="28">
        <v>3961.37</v>
      </c>
    </row>
    <row r="115" spans="1:9" ht="12" customHeight="1">
      <c r="F115" s="18" t="s">
        <v>200</v>
      </c>
      <c r="G115" s="18" t="s">
        <v>0</v>
      </c>
      <c r="H115" s="18" t="s">
        <v>0</v>
      </c>
      <c r="I115" s="28">
        <v>3961.37</v>
      </c>
    </row>
    <row r="117" spans="1:9" ht="12" customHeight="1">
      <c r="A117" s="21" t="s">
        <v>54</v>
      </c>
      <c r="B117" s="32" t="s">
        <v>55</v>
      </c>
      <c r="C117" s="32"/>
      <c r="D117" s="32"/>
      <c r="E117" s="32"/>
      <c r="F117" s="21" t="s">
        <v>182</v>
      </c>
      <c r="I117" s="26">
        <v>0</v>
      </c>
    </row>
    <row r="118" spans="1:9" ht="12" customHeight="1">
      <c r="C118" s="21" t="s">
        <v>280</v>
      </c>
      <c r="D118" s="21" t="s">
        <v>281</v>
      </c>
      <c r="E118" s="21" t="s">
        <v>282</v>
      </c>
      <c r="F118" s="21" t="s">
        <v>283</v>
      </c>
      <c r="G118" s="23">
        <v>3716.07</v>
      </c>
    </row>
    <row r="119" spans="1:9" ht="12" customHeight="1">
      <c r="C119" s="32" t="s">
        <v>284</v>
      </c>
      <c r="D119" s="32"/>
      <c r="E119" s="32"/>
      <c r="F119" s="32"/>
    </row>
    <row r="120" spans="1:9" ht="12" customHeight="1">
      <c r="C120" s="32" t="s">
        <v>285</v>
      </c>
      <c r="D120" s="32"/>
      <c r="E120" s="32"/>
      <c r="F120" s="32"/>
    </row>
    <row r="121" spans="1:9" ht="12" customHeight="1">
      <c r="C121" s="32" t="s">
        <v>286</v>
      </c>
      <c r="D121" s="32"/>
      <c r="E121" s="32"/>
      <c r="F121" s="32"/>
    </row>
    <row r="122" spans="1:9" ht="12" customHeight="1">
      <c r="C122" s="32" t="s">
        <v>287</v>
      </c>
      <c r="D122" s="32"/>
      <c r="E122" s="32"/>
      <c r="F122" s="32"/>
    </row>
    <row r="123" spans="1:9" ht="12" customHeight="1">
      <c r="C123" s="21" t="s">
        <v>280</v>
      </c>
      <c r="D123" s="21" t="s">
        <v>288</v>
      </c>
      <c r="E123" s="21" t="s">
        <v>289</v>
      </c>
      <c r="F123" s="21" t="s">
        <v>283</v>
      </c>
      <c r="G123" s="23">
        <v>3733.66</v>
      </c>
    </row>
    <row r="124" spans="1:9" ht="12" customHeight="1">
      <c r="C124" s="32" t="s">
        <v>284</v>
      </c>
      <c r="D124" s="32"/>
      <c r="E124" s="32"/>
      <c r="F124" s="32"/>
    </row>
    <row r="125" spans="1:9" ht="12" customHeight="1">
      <c r="C125" s="32" t="s">
        <v>285</v>
      </c>
      <c r="D125" s="32"/>
      <c r="E125" s="32"/>
      <c r="F125" s="32"/>
    </row>
    <row r="126" spans="1:9" ht="12" customHeight="1">
      <c r="C126" s="32" t="s">
        <v>286</v>
      </c>
      <c r="D126" s="32"/>
      <c r="E126" s="32"/>
      <c r="F126" s="32"/>
    </row>
    <row r="127" spans="1:9" ht="12" customHeight="1">
      <c r="C127" s="32" t="s">
        <v>287</v>
      </c>
      <c r="D127" s="32"/>
      <c r="E127" s="32"/>
      <c r="F127" s="32"/>
    </row>
    <row r="128" spans="1:9" ht="12" customHeight="1">
      <c r="C128" s="21" t="s">
        <v>280</v>
      </c>
      <c r="D128" s="21" t="s">
        <v>290</v>
      </c>
      <c r="E128" s="21" t="s">
        <v>291</v>
      </c>
      <c r="F128" s="21" t="s">
        <v>283</v>
      </c>
      <c r="G128" s="23">
        <v>3810.72</v>
      </c>
    </row>
    <row r="129" spans="3:7" ht="12" customHeight="1">
      <c r="C129" s="32" t="s">
        <v>284</v>
      </c>
      <c r="D129" s="32"/>
      <c r="E129" s="32"/>
      <c r="F129" s="32"/>
    </row>
    <row r="130" spans="3:7" ht="12" customHeight="1">
      <c r="C130" s="32" t="s">
        <v>285</v>
      </c>
      <c r="D130" s="32"/>
      <c r="E130" s="32"/>
      <c r="F130" s="32"/>
    </row>
    <row r="131" spans="3:7" ht="12" customHeight="1">
      <c r="C131" s="32" t="s">
        <v>286</v>
      </c>
      <c r="D131" s="32"/>
      <c r="E131" s="32"/>
      <c r="F131" s="32"/>
    </row>
    <row r="132" spans="3:7" ht="12" customHeight="1">
      <c r="C132" s="32" t="s">
        <v>287</v>
      </c>
      <c r="D132" s="32"/>
      <c r="E132" s="32"/>
      <c r="F132" s="32"/>
    </row>
    <row r="133" spans="3:7" ht="12" customHeight="1">
      <c r="C133" s="21" t="s">
        <v>236</v>
      </c>
      <c r="D133" s="21" t="s">
        <v>301</v>
      </c>
      <c r="E133" s="21" t="s">
        <v>235</v>
      </c>
      <c r="F133" s="21" t="s">
        <v>302</v>
      </c>
      <c r="G133" s="23">
        <v>5966.12</v>
      </c>
    </row>
    <row r="134" spans="3:7" ht="12" customHeight="1">
      <c r="C134" s="32" t="s">
        <v>303</v>
      </c>
      <c r="D134" s="32"/>
      <c r="E134" s="32"/>
      <c r="F134" s="32"/>
    </row>
    <row r="135" spans="3:7" ht="12" customHeight="1">
      <c r="C135" s="32" t="s">
        <v>304</v>
      </c>
      <c r="D135" s="32"/>
      <c r="E135" s="32"/>
      <c r="F135" s="32"/>
    </row>
    <row r="136" spans="3:7" ht="12" customHeight="1">
      <c r="C136" s="21" t="s">
        <v>280</v>
      </c>
      <c r="D136" s="21" t="s">
        <v>292</v>
      </c>
      <c r="E136" s="21" t="s">
        <v>235</v>
      </c>
      <c r="F136" s="21" t="s">
        <v>283</v>
      </c>
      <c r="G136" s="23">
        <v>3769.39</v>
      </c>
    </row>
    <row r="137" spans="3:7" ht="12" customHeight="1">
      <c r="C137" s="32" t="s">
        <v>284</v>
      </c>
      <c r="D137" s="32"/>
      <c r="E137" s="32"/>
      <c r="F137" s="32"/>
    </row>
    <row r="138" spans="3:7" ht="12" customHeight="1">
      <c r="C138" s="32" t="s">
        <v>293</v>
      </c>
      <c r="D138" s="32"/>
      <c r="E138" s="32"/>
      <c r="F138" s="32"/>
    </row>
    <row r="139" spans="3:7" ht="12" customHeight="1">
      <c r="C139" s="32" t="s">
        <v>294</v>
      </c>
      <c r="D139" s="32"/>
      <c r="E139" s="32"/>
      <c r="F139" s="32"/>
    </row>
    <row r="140" spans="3:7" ht="12" customHeight="1">
      <c r="C140" s="32" t="s">
        <v>295</v>
      </c>
      <c r="D140" s="32"/>
      <c r="E140" s="32"/>
      <c r="F140" s="32"/>
    </row>
    <row r="141" spans="3:7" ht="12" customHeight="1">
      <c r="C141" s="21" t="s">
        <v>280</v>
      </c>
      <c r="D141" s="21" t="s">
        <v>296</v>
      </c>
      <c r="E141" s="21" t="s">
        <v>297</v>
      </c>
      <c r="F141" s="21" t="s">
        <v>283</v>
      </c>
      <c r="G141" s="23">
        <v>3819.56</v>
      </c>
    </row>
    <row r="142" spans="3:7" ht="12" customHeight="1">
      <c r="C142" s="21" t="s">
        <v>280</v>
      </c>
      <c r="D142" s="21" t="s">
        <v>296</v>
      </c>
      <c r="E142" s="21" t="s">
        <v>297</v>
      </c>
      <c r="F142" s="21" t="s">
        <v>283</v>
      </c>
      <c r="G142" s="23">
        <v>5966.12</v>
      </c>
    </row>
    <row r="144" spans="3:7" ht="12" customHeight="1">
      <c r="C144" s="32" t="s">
        <v>284</v>
      </c>
      <c r="D144" s="32"/>
      <c r="E144" s="32"/>
      <c r="F144" s="32"/>
    </row>
    <row r="145" spans="3:9" ht="12" customHeight="1">
      <c r="C145" s="32" t="s">
        <v>293</v>
      </c>
      <c r="D145" s="32"/>
      <c r="E145" s="32"/>
      <c r="F145" s="32"/>
    </row>
    <row r="146" spans="3:9" ht="12" customHeight="1">
      <c r="C146" s="32" t="s">
        <v>294</v>
      </c>
      <c r="D146" s="32"/>
      <c r="E146" s="32"/>
      <c r="F146" s="32"/>
    </row>
    <row r="147" spans="3:9" ht="12" customHeight="1">
      <c r="C147" s="32" t="s">
        <v>295</v>
      </c>
      <c r="D147" s="32"/>
      <c r="E147" s="32"/>
      <c r="F147" s="32"/>
    </row>
    <row r="148" spans="3:9" ht="12" customHeight="1">
      <c r="C148" s="21" t="s">
        <v>280</v>
      </c>
      <c r="D148" s="21" t="s">
        <v>298</v>
      </c>
      <c r="E148" s="21" t="s">
        <v>299</v>
      </c>
      <c r="F148" s="21" t="s">
        <v>283</v>
      </c>
      <c r="G148" s="23">
        <v>3847.26</v>
      </c>
    </row>
    <row r="149" spans="3:9" ht="12" customHeight="1">
      <c r="C149" s="21" t="s">
        <v>280</v>
      </c>
      <c r="D149" s="21" t="s">
        <v>298</v>
      </c>
      <c r="E149" s="21" t="s">
        <v>299</v>
      </c>
      <c r="F149" s="21" t="s">
        <v>283</v>
      </c>
      <c r="G149" s="23">
        <v>40000</v>
      </c>
    </row>
    <row r="150" spans="3:9" ht="12" customHeight="1">
      <c r="C150" s="32" t="s">
        <v>284</v>
      </c>
      <c r="D150" s="32"/>
      <c r="E150" s="32"/>
      <c r="F150" s="32"/>
    </row>
    <row r="151" spans="3:9" ht="12" customHeight="1">
      <c r="C151" s="32" t="s">
        <v>293</v>
      </c>
      <c r="D151" s="32"/>
      <c r="E151" s="32"/>
      <c r="F151" s="32"/>
    </row>
    <row r="152" spans="3:9" ht="12" customHeight="1">
      <c r="C152" s="32" t="s">
        <v>294</v>
      </c>
      <c r="D152" s="32"/>
      <c r="E152" s="32"/>
      <c r="F152" s="32"/>
    </row>
    <row r="153" spans="3:9" ht="12" customHeight="1">
      <c r="C153" s="32" t="s">
        <v>295</v>
      </c>
      <c r="D153" s="32"/>
      <c r="E153" s="32"/>
      <c r="F153" s="32"/>
    </row>
    <row r="154" spans="3:9" ht="12" customHeight="1">
      <c r="C154" s="21" t="s">
        <v>280</v>
      </c>
      <c r="D154" s="21" t="s">
        <v>300</v>
      </c>
      <c r="E154" s="21" t="s">
        <v>226</v>
      </c>
      <c r="F154" s="21" t="s">
        <v>283</v>
      </c>
      <c r="G154" s="23">
        <v>3895.71</v>
      </c>
    </row>
    <row r="155" spans="3:9" ht="12" customHeight="1">
      <c r="C155" s="21" t="s">
        <v>280</v>
      </c>
      <c r="D155" s="21" t="s">
        <v>300</v>
      </c>
      <c r="E155" s="21" t="s">
        <v>226</v>
      </c>
      <c r="F155" s="21" t="s">
        <v>283</v>
      </c>
      <c r="G155" s="23">
        <v>5102.25</v>
      </c>
    </row>
    <row r="156" spans="3:9" ht="12" customHeight="1">
      <c r="C156" s="32" t="s">
        <v>284</v>
      </c>
      <c r="D156" s="32"/>
      <c r="E156" s="32"/>
      <c r="F156" s="32"/>
    </row>
    <row r="157" spans="3:9" ht="12" customHeight="1">
      <c r="C157" s="32" t="s">
        <v>293</v>
      </c>
      <c r="D157" s="32"/>
      <c r="E157" s="32"/>
      <c r="F157" s="32"/>
    </row>
    <row r="158" spans="3:9" ht="12" customHeight="1">
      <c r="C158" s="32" t="s">
        <v>294</v>
      </c>
      <c r="D158" s="32"/>
      <c r="E158" s="32"/>
      <c r="F158" s="32"/>
    </row>
    <row r="159" spans="3:9" ht="12" customHeight="1">
      <c r="C159" s="32" t="s">
        <v>295</v>
      </c>
      <c r="D159" s="32"/>
      <c r="E159" s="32"/>
      <c r="F159" s="32"/>
    </row>
    <row r="160" spans="3:9" ht="12" customHeight="1">
      <c r="F160" s="18" t="s">
        <v>199</v>
      </c>
      <c r="G160" s="24">
        <v>83626.86</v>
      </c>
      <c r="H160" s="24">
        <v>0</v>
      </c>
      <c r="I160" s="28">
        <v>83626.86</v>
      </c>
    </row>
    <row r="161" spans="1:9" ht="12" customHeight="1">
      <c r="F161" s="18" t="s">
        <v>200</v>
      </c>
      <c r="G161" s="18" t="s">
        <v>0</v>
      </c>
      <c r="H161" s="18" t="s">
        <v>0</v>
      </c>
      <c r="I161" s="28">
        <v>83626.86</v>
      </c>
    </row>
    <row r="163" spans="1:9" ht="12" customHeight="1">
      <c r="A163" s="21" t="s">
        <v>56</v>
      </c>
      <c r="B163" s="32" t="s">
        <v>57</v>
      </c>
      <c r="C163" s="32"/>
      <c r="D163" s="32"/>
      <c r="E163" s="32"/>
      <c r="F163" s="21" t="s">
        <v>182</v>
      </c>
      <c r="I163" s="26">
        <v>0</v>
      </c>
    </row>
    <row r="164" spans="1:9" ht="12" customHeight="1">
      <c r="C164" s="21" t="s">
        <v>305</v>
      </c>
      <c r="D164" s="21" t="s">
        <v>306</v>
      </c>
      <c r="E164" s="21" t="s">
        <v>307</v>
      </c>
      <c r="F164" s="21" t="s">
        <v>308</v>
      </c>
      <c r="G164" s="23">
        <v>2.75</v>
      </c>
    </row>
    <row r="165" spans="1:9" ht="12" customHeight="1">
      <c r="F165" s="18" t="s">
        <v>199</v>
      </c>
      <c r="G165" s="24">
        <v>2.75</v>
      </c>
      <c r="H165" s="24">
        <v>0</v>
      </c>
      <c r="I165" s="28">
        <v>2.75</v>
      </c>
    </row>
    <row r="166" spans="1:9" ht="12" customHeight="1">
      <c r="F166" s="18" t="s">
        <v>200</v>
      </c>
      <c r="G166" s="18" t="s">
        <v>0</v>
      </c>
      <c r="H166" s="18" t="s">
        <v>0</v>
      </c>
      <c r="I166" s="28">
        <v>2.75</v>
      </c>
    </row>
    <row r="168" spans="1:9" ht="12" customHeight="1">
      <c r="A168" s="21" t="s">
        <v>58</v>
      </c>
      <c r="B168" s="32" t="s">
        <v>59</v>
      </c>
      <c r="C168" s="32"/>
      <c r="D168" s="32"/>
      <c r="E168" s="32"/>
      <c r="F168" s="21" t="s">
        <v>182</v>
      </c>
      <c r="I168" s="26">
        <v>0</v>
      </c>
    </row>
    <row r="169" spans="1:9" ht="12" customHeight="1">
      <c r="C169" s="21" t="s">
        <v>183</v>
      </c>
      <c r="D169" s="21" t="s">
        <v>309</v>
      </c>
      <c r="E169" s="21" t="s">
        <v>310</v>
      </c>
      <c r="F169" s="21" t="s">
        <v>311</v>
      </c>
      <c r="G169" s="23">
        <v>100</v>
      </c>
    </row>
    <row r="170" spans="1:9" ht="12" customHeight="1">
      <c r="C170" s="21" t="s">
        <v>183</v>
      </c>
      <c r="D170" s="21" t="s">
        <v>312</v>
      </c>
      <c r="E170" s="21" t="s">
        <v>313</v>
      </c>
      <c r="F170" s="21" t="s">
        <v>314</v>
      </c>
      <c r="G170" s="23">
        <v>240</v>
      </c>
    </row>
    <row r="171" spans="1:9" ht="12" customHeight="1">
      <c r="C171" s="21" t="s">
        <v>183</v>
      </c>
      <c r="D171" s="21" t="s">
        <v>315</v>
      </c>
      <c r="E171" s="21" t="s">
        <v>316</v>
      </c>
      <c r="F171" s="21" t="s">
        <v>314</v>
      </c>
      <c r="G171" s="23">
        <v>26</v>
      </c>
    </row>
    <row r="172" spans="1:9" ht="12" customHeight="1">
      <c r="C172" s="21" t="s">
        <v>236</v>
      </c>
      <c r="D172" s="21" t="s">
        <v>317</v>
      </c>
      <c r="E172" s="21" t="s">
        <v>238</v>
      </c>
      <c r="F172" s="21" t="s">
        <v>318</v>
      </c>
      <c r="G172" s="23">
        <v>500</v>
      </c>
    </row>
    <row r="173" spans="1:9" ht="12" customHeight="1">
      <c r="C173" s="32" t="s">
        <v>319</v>
      </c>
      <c r="D173" s="32"/>
      <c r="E173" s="32"/>
      <c r="F173" s="32"/>
    </row>
    <row r="174" spans="1:9" ht="12" customHeight="1">
      <c r="F174" s="18" t="s">
        <v>199</v>
      </c>
      <c r="G174" s="24">
        <v>866</v>
      </c>
      <c r="H174" s="24">
        <v>0</v>
      </c>
      <c r="I174" s="28">
        <v>866</v>
      </c>
    </row>
    <row r="175" spans="1:9" ht="12" customHeight="1">
      <c r="F175" s="18" t="s">
        <v>200</v>
      </c>
      <c r="G175" s="18" t="s">
        <v>0</v>
      </c>
      <c r="H175" s="18" t="s">
        <v>0</v>
      </c>
      <c r="I175" s="28">
        <v>866</v>
      </c>
    </row>
    <row r="177" spans="1:9" ht="12" customHeight="1">
      <c r="A177" s="21" t="s">
        <v>60</v>
      </c>
      <c r="B177" s="32" t="s">
        <v>61</v>
      </c>
      <c r="C177" s="32"/>
      <c r="D177" s="32"/>
      <c r="E177" s="32"/>
      <c r="F177" s="21" t="s">
        <v>182</v>
      </c>
      <c r="I177" s="26">
        <v>0</v>
      </c>
    </row>
    <row r="178" spans="1:9" ht="12" customHeight="1">
      <c r="C178" s="21" t="s">
        <v>183</v>
      </c>
      <c r="D178" s="21" t="s">
        <v>320</v>
      </c>
      <c r="E178" s="21" t="s">
        <v>266</v>
      </c>
      <c r="F178" s="21" t="s">
        <v>186</v>
      </c>
      <c r="G178" s="23">
        <v>100</v>
      </c>
    </row>
    <row r="179" spans="1:9" ht="12" customHeight="1">
      <c r="C179" s="21" t="s">
        <v>183</v>
      </c>
      <c r="D179" s="21" t="s">
        <v>321</v>
      </c>
      <c r="E179" s="21" t="s">
        <v>196</v>
      </c>
      <c r="F179" s="21" t="s">
        <v>186</v>
      </c>
      <c r="G179" s="23">
        <v>100</v>
      </c>
    </row>
    <row r="180" spans="1:9" ht="12" customHeight="1">
      <c r="C180" s="21" t="s">
        <v>183</v>
      </c>
      <c r="D180" s="21" t="s">
        <v>322</v>
      </c>
      <c r="E180" s="21" t="s">
        <v>323</v>
      </c>
      <c r="F180" s="21" t="s">
        <v>186</v>
      </c>
      <c r="G180" s="23">
        <v>100</v>
      </c>
    </row>
    <row r="181" spans="1:9" ht="12" customHeight="1">
      <c r="C181" s="21" t="s">
        <v>183</v>
      </c>
      <c r="D181" s="21" t="s">
        <v>322</v>
      </c>
      <c r="E181" s="21" t="s">
        <v>323</v>
      </c>
      <c r="F181" s="21" t="s">
        <v>186</v>
      </c>
      <c r="G181" s="23">
        <v>100</v>
      </c>
    </row>
    <row r="182" spans="1:9" ht="12" customHeight="1">
      <c r="C182" s="21" t="s">
        <v>183</v>
      </c>
      <c r="D182" s="21" t="s">
        <v>324</v>
      </c>
      <c r="E182" s="21" t="s">
        <v>228</v>
      </c>
      <c r="F182" s="21" t="s">
        <v>186</v>
      </c>
      <c r="G182" s="23">
        <v>100</v>
      </c>
    </row>
    <row r="183" spans="1:9" ht="12" customHeight="1">
      <c r="F183" s="18" t="s">
        <v>199</v>
      </c>
      <c r="G183" s="24">
        <v>500</v>
      </c>
      <c r="H183" s="24">
        <v>0</v>
      </c>
      <c r="I183" s="28">
        <v>500</v>
      </c>
    </row>
    <row r="184" spans="1:9" ht="12" customHeight="1">
      <c r="F184" s="18" t="s">
        <v>200</v>
      </c>
      <c r="G184" s="18" t="s">
        <v>0</v>
      </c>
      <c r="H184" s="18" t="s">
        <v>0</v>
      </c>
      <c r="I184" s="28">
        <v>500</v>
      </c>
    </row>
    <row r="186" spans="1:9" ht="12" customHeight="1">
      <c r="A186" s="21" t="s">
        <v>62</v>
      </c>
      <c r="B186" s="32" t="s">
        <v>63</v>
      </c>
      <c r="C186" s="32"/>
      <c r="D186" s="32"/>
      <c r="E186" s="32"/>
      <c r="F186" s="21" t="s">
        <v>182</v>
      </c>
      <c r="I186" s="26">
        <v>0</v>
      </c>
    </row>
    <row r="187" spans="1:9" ht="12" customHeight="1">
      <c r="C187" s="21" t="s">
        <v>183</v>
      </c>
      <c r="D187" s="21" t="s">
        <v>325</v>
      </c>
      <c r="E187" s="21" t="s">
        <v>190</v>
      </c>
      <c r="F187" s="21" t="s">
        <v>326</v>
      </c>
      <c r="G187" s="23">
        <v>10</v>
      </c>
    </row>
    <row r="188" spans="1:9" ht="12" customHeight="1">
      <c r="F188" s="18" t="s">
        <v>199</v>
      </c>
      <c r="G188" s="24">
        <v>10</v>
      </c>
      <c r="H188" s="24">
        <v>0</v>
      </c>
      <c r="I188" s="28">
        <v>10</v>
      </c>
    </row>
    <row r="189" spans="1:9" ht="12" customHeight="1">
      <c r="F189" s="18" t="s">
        <v>200</v>
      </c>
      <c r="G189" s="18" t="s">
        <v>0</v>
      </c>
      <c r="H189" s="18" t="s">
        <v>0</v>
      </c>
      <c r="I189" s="28">
        <v>10</v>
      </c>
    </row>
    <row r="191" spans="1:9" ht="12" customHeight="1">
      <c r="A191" s="21" t="s">
        <v>64</v>
      </c>
      <c r="B191" s="32" t="s">
        <v>65</v>
      </c>
      <c r="C191" s="32"/>
      <c r="D191" s="32"/>
      <c r="E191" s="32"/>
      <c r="F191" s="21" t="s">
        <v>182</v>
      </c>
      <c r="I191" s="26">
        <v>0</v>
      </c>
    </row>
    <row r="192" spans="1:9" ht="12" customHeight="1">
      <c r="C192" s="21" t="s">
        <v>183</v>
      </c>
      <c r="D192" s="21" t="s">
        <v>327</v>
      </c>
      <c r="E192" s="21" t="s">
        <v>328</v>
      </c>
      <c r="F192" s="21" t="s">
        <v>329</v>
      </c>
      <c r="G192" s="23">
        <v>4448</v>
      </c>
    </row>
    <row r="193" spans="1:9" ht="12" customHeight="1">
      <c r="C193" s="21" t="s">
        <v>183</v>
      </c>
      <c r="D193" s="21" t="s">
        <v>330</v>
      </c>
      <c r="E193" s="21" t="s">
        <v>331</v>
      </c>
      <c r="F193" s="21" t="s">
        <v>329</v>
      </c>
      <c r="G193" s="23">
        <v>835.5</v>
      </c>
    </row>
    <row r="194" spans="1:9" ht="12" customHeight="1">
      <c r="C194" s="21" t="s">
        <v>183</v>
      </c>
      <c r="D194" s="21" t="s">
        <v>332</v>
      </c>
      <c r="E194" s="21" t="s">
        <v>221</v>
      </c>
      <c r="F194" s="21" t="s">
        <v>333</v>
      </c>
      <c r="G194" s="23">
        <v>1100</v>
      </c>
    </row>
    <row r="195" spans="1:9" ht="12" customHeight="1">
      <c r="C195" s="21" t="s">
        <v>183</v>
      </c>
      <c r="D195" s="21" t="s">
        <v>334</v>
      </c>
      <c r="E195" s="21" t="s">
        <v>235</v>
      </c>
      <c r="F195" s="21" t="s">
        <v>335</v>
      </c>
      <c r="G195" s="23">
        <v>93</v>
      </c>
    </row>
    <row r="196" spans="1:9" ht="12" customHeight="1">
      <c r="C196" s="21" t="s">
        <v>183</v>
      </c>
      <c r="D196" s="21" t="s">
        <v>336</v>
      </c>
      <c r="E196" s="21" t="s">
        <v>235</v>
      </c>
      <c r="F196" s="21" t="s">
        <v>329</v>
      </c>
      <c r="G196" s="23">
        <v>7734</v>
      </c>
    </row>
    <row r="197" spans="1:9" ht="12" customHeight="1">
      <c r="C197" s="21" t="s">
        <v>183</v>
      </c>
      <c r="D197" s="21" t="s">
        <v>337</v>
      </c>
      <c r="E197" s="21" t="s">
        <v>323</v>
      </c>
      <c r="F197" s="21" t="s">
        <v>329</v>
      </c>
      <c r="G197" s="23">
        <v>3940.5</v>
      </c>
    </row>
    <row r="198" spans="1:9" ht="12" customHeight="1">
      <c r="F198" s="18" t="s">
        <v>199</v>
      </c>
      <c r="G198" s="24">
        <v>18151</v>
      </c>
      <c r="H198" s="24">
        <v>0</v>
      </c>
      <c r="I198" s="28">
        <v>18151</v>
      </c>
    </row>
    <row r="199" spans="1:9" ht="12" customHeight="1">
      <c r="F199" s="18" t="s">
        <v>200</v>
      </c>
      <c r="G199" s="18" t="s">
        <v>0</v>
      </c>
      <c r="H199" s="18" t="s">
        <v>0</v>
      </c>
      <c r="I199" s="28">
        <v>18151</v>
      </c>
    </row>
    <row r="201" spans="1:9" ht="12" customHeight="1">
      <c r="A201" s="21" t="s">
        <v>127</v>
      </c>
      <c r="B201" s="32" t="s">
        <v>128</v>
      </c>
      <c r="C201" s="32"/>
      <c r="D201" s="32"/>
      <c r="E201" s="32"/>
      <c r="F201" s="21" t="s">
        <v>182</v>
      </c>
      <c r="I201" s="26">
        <v>0</v>
      </c>
    </row>
    <row r="202" spans="1:9" ht="12" customHeight="1">
      <c r="C202" s="21" t="s">
        <v>183</v>
      </c>
      <c r="D202" s="21" t="s">
        <v>338</v>
      </c>
      <c r="E202" s="21" t="s">
        <v>232</v>
      </c>
      <c r="F202" s="21" t="s">
        <v>339</v>
      </c>
      <c r="G202" s="23">
        <v>1329.01</v>
      </c>
    </row>
    <row r="203" spans="1:9" ht="12" customHeight="1">
      <c r="C203" s="21" t="s">
        <v>183</v>
      </c>
      <c r="D203" s="21" t="s">
        <v>340</v>
      </c>
      <c r="E203" s="21" t="s">
        <v>331</v>
      </c>
      <c r="F203" s="21" t="s">
        <v>339</v>
      </c>
      <c r="G203" s="23">
        <v>1445.71</v>
      </c>
    </row>
    <row r="204" spans="1:9" ht="12" customHeight="1">
      <c r="C204" s="21" t="s">
        <v>183</v>
      </c>
      <c r="D204" s="21" t="s">
        <v>341</v>
      </c>
      <c r="E204" s="21" t="s">
        <v>342</v>
      </c>
      <c r="F204" s="21" t="s">
        <v>339</v>
      </c>
      <c r="G204" s="23">
        <v>1348.26</v>
      </c>
    </row>
    <row r="205" spans="1:9" ht="12" customHeight="1">
      <c r="C205" s="21" t="s">
        <v>183</v>
      </c>
      <c r="D205" s="21" t="s">
        <v>343</v>
      </c>
      <c r="E205" s="21" t="s">
        <v>344</v>
      </c>
      <c r="F205" s="21" t="s">
        <v>339</v>
      </c>
      <c r="G205" s="23">
        <v>1274.29</v>
      </c>
    </row>
    <row r="206" spans="1:9" ht="12" customHeight="1">
      <c r="C206" s="21" t="s">
        <v>183</v>
      </c>
      <c r="D206" s="21" t="s">
        <v>345</v>
      </c>
      <c r="E206" s="21" t="s">
        <v>346</v>
      </c>
      <c r="F206" s="21" t="s">
        <v>339</v>
      </c>
      <c r="G206" s="23">
        <v>1332.49</v>
      </c>
    </row>
    <row r="207" spans="1:9" ht="12" customHeight="1">
      <c r="C207" s="21" t="s">
        <v>183</v>
      </c>
      <c r="D207" s="21" t="s">
        <v>347</v>
      </c>
      <c r="E207" s="21" t="s">
        <v>348</v>
      </c>
      <c r="F207" s="21" t="s">
        <v>339</v>
      </c>
      <c r="G207" s="23">
        <v>1059.21</v>
      </c>
    </row>
    <row r="208" spans="1:9" ht="12" customHeight="1">
      <c r="C208" s="21" t="s">
        <v>183</v>
      </c>
      <c r="D208" s="21" t="s">
        <v>349</v>
      </c>
      <c r="E208" s="21" t="s">
        <v>323</v>
      </c>
      <c r="F208" s="21" t="s">
        <v>339</v>
      </c>
      <c r="G208" s="23">
        <v>990.73</v>
      </c>
    </row>
    <row r="209" spans="1:9" ht="12" customHeight="1">
      <c r="F209" s="18" t="s">
        <v>199</v>
      </c>
      <c r="G209" s="24">
        <v>8779.7000000000007</v>
      </c>
      <c r="H209" s="24">
        <v>0</v>
      </c>
      <c r="I209" s="28">
        <v>8779.7000000000007</v>
      </c>
    </row>
    <row r="210" spans="1:9" ht="12" customHeight="1">
      <c r="F210" s="18" t="s">
        <v>200</v>
      </c>
      <c r="G210" s="18" t="s">
        <v>0</v>
      </c>
      <c r="H210" s="18" t="s">
        <v>0</v>
      </c>
      <c r="I210" s="28">
        <v>8779.7000000000007</v>
      </c>
    </row>
    <row r="212" spans="1:9" ht="12" customHeight="1">
      <c r="A212" s="21" t="s">
        <v>129</v>
      </c>
      <c r="B212" s="32" t="s">
        <v>130</v>
      </c>
      <c r="C212" s="32"/>
      <c r="D212" s="32"/>
      <c r="E212" s="32"/>
      <c r="F212" s="21" t="s">
        <v>182</v>
      </c>
      <c r="I212" s="26">
        <v>0</v>
      </c>
    </row>
    <row r="213" spans="1:9" ht="12" customHeight="1">
      <c r="C213" s="21" t="s">
        <v>183</v>
      </c>
      <c r="D213" s="21" t="s">
        <v>350</v>
      </c>
      <c r="E213" s="21" t="s">
        <v>351</v>
      </c>
      <c r="F213" s="21" t="s">
        <v>352</v>
      </c>
      <c r="G213" s="23">
        <v>3756.01</v>
      </c>
    </row>
    <row r="214" spans="1:9" ht="12" customHeight="1">
      <c r="C214" s="21" t="s">
        <v>183</v>
      </c>
      <c r="D214" s="21" t="s">
        <v>353</v>
      </c>
      <c r="E214" s="21" t="s">
        <v>232</v>
      </c>
      <c r="F214" s="21" t="s">
        <v>354</v>
      </c>
      <c r="G214" s="23">
        <v>1382.08</v>
      </c>
    </row>
    <row r="215" spans="1:9" ht="12" customHeight="1">
      <c r="C215" s="21" t="s">
        <v>183</v>
      </c>
      <c r="D215" s="21" t="s">
        <v>355</v>
      </c>
      <c r="E215" s="21" t="s">
        <v>331</v>
      </c>
      <c r="F215" s="21" t="s">
        <v>354</v>
      </c>
      <c r="G215" s="23">
        <v>1518.73</v>
      </c>
    </row>
    <row r="216" spans="1:9" ht="12" customHeight="1">
      <c r="C216" s="21" t="s">
        <v>183</v>
      </c>
      <c r="D216" s="21" t="s">
        <v>356</v>
      </c>
      <c r="E216" s="21" t="s">
        <v>357</v>
      </c>
      <c r="F216" s="21" t="s">
        <v>352</v>
      </c>
      <c r="G216" s="23">
        <v>4022.18</v>
      </c>
    </row>
    <row r="217" spans="1:9" ht="12" customHeight="1">
      <c r="C217" s="21" t="s">
        <v>183</v>
      </c>
      <c r="D217" s="21" t="s">
        <v>358</v>
      </c>
      <c r="E217" s="21" t="s">
        <v>359</v>
      </c>
      <c r="F217" s="21" t="s">
        <v>352</v>
      </c>
      <c r="G217" s="23">
        <v>3897.66</v>
      </c>
    </row>
    <row r="218" spans="1:9" ht="12" customHeight="1">
      <c r="C218" s="21" t="s">
        <v>183</v>
      </c>
      <c r="D218" s="21" t="s">
        <v>360</v>
      </c>
      <c r="E218" s="21" t="s">
        <v>361</v>
      </c>
      <c r="F218" s="21" t="s">
        <v>354</v>
      </c>
      <c r="G218" s="23">
        <v>1195.27</v>
      </c>
    </row>
    <row r="219" spans="1:9" ht="12" customHeight="1">
      <c r="C219" s="21" t="s">
        <v>183</v>
      </c>
      <c r="D219" s="21" t="s">
        <v>362</v>
      </c>
      <c r="E219" s="21" t="s">
        <v>344</v>
      </c>
      <c r="F219" s="21" t="s">
        <v>352</v>
      </c>
      <c r="G219" s="23">
        <v>2842.9</v>
      </c>
    </row>
    <row r="220" spans="1:9" ht="12" customHeight="1">
      <c r="C220" s="21" t="s">
        <v>183</v>
      </c>
      <c r="D220" s="21" t="s">
        <v>363</v>
      </c>
      <c r="E220" s="21" t="s">
        <v>364</v>
      </c>
      <c r="F220" s="21" t="s">
        <v>354</v>
      </c>
      <c r="G220" s="23">
        <v>1120.45</v>
      </c>
    </row>
    <row r="221" spans="1:9" ht="12" customHeight="1">
      <c r="C221" s="21" t="s">
        <v>183</v>
      </c>
      <c r="D221" s="21" t="s">
        <v>365</v>
      </c>
      <c r="E221" s="21" t="s">
        <v>346</v>
      </c>
      <c r="F221" s="21" t="s">
        <v>354</v>
      </c>
      <c r="G221" s="23">
        <v>994.29</v>
      </c>
    </row>
    <row r="222" spans="1:9" ht="12" customHeight="1">
      <c r="C222" s="21" t="s">
        <v>183</v>
      </c>
      <c r="D222" s="21" t="s">
        <v>366</v>
      </c>
      <c r="E222" s="21" t="s">
        <v>367</v>
      </c>
      <c r="F222" s="21" t="s">
        <v>352</v>
      </c>
      <c r="G222" s="23">
        <v>2358.21</v>
      </c>
    </row>
    <row r="223" spans="1:9" ht="12" customHeight="1">
      <c r="C223" s="21" t="s">
        <v>183</v>
      </c>
      <c r="D223" s="21" t="s">
        <v>368</v>
      </c>
      <c r="E223" s="21" t="s">
        <v>369</v>
      </c>
      <c r="F223" s="21" t="s">
        <v>354</v>
      </c>
      <c r="G223" s="23">
        <v>516.47</v>
      </c>
    </row>
    <row r="224" spans="1:9" ht="12" customHeight="1">
      <c r="C224" s="21" t="s">
        <v>183</v>
      </c>
      <c r="D224" s="21" t="s">
        <v>370</v>
      </c>
      <c r="E224" s="21" t="s">
        <v>369</v>
      </c>
      <c r="F224" s="21" t="s">
        <v>352</v>
      </c>
      <c r="G224" s="23">
        <v>884.83</v>
      </c>
    </row>
    <row r="225" spans="1:9" ht="12" customHeight="1">
      <c r="C225" s="21" t="s">
        <v>236</v>
      </c>
      <c r="D225" s="21" t="s">
        <v>371</v>
      </c>
      <c r="E225" s="21" t="s">
        <v>372</v>
      </c>
      <c r="F225" s="21" t="s">
        <v>373</v>
      </c>
      <c r="G225" s="23">
        <v>884.83</v>
      </c>
    </row>
    <row r="226" spans="1:9" ht="12" customHeight="1">
      <c r="C226" s="21" t="s">
        <v>183</v>
      </c>
      <c r="D226" s="21" t="s">
        <v>374</v>
      </c>
      <c r="E226" s="21" t="s">
        <v>323</v>
      </c>
      <c r="F226" s="21" t="s">
        <v>352</v>
      </c>
      <c r="G226" s="23">
        <v>344.7</v>
      </c>
    </row>
    <row r="227" spans="1:9" ht="12" customHeight="1">
      <c r="C227" s="21" t="s">
        <v>183</v>
      </c>
      <c r="D227" s="21" t="s">
        <v>375</v>
      </c>
      <c r="E227" s="21" t="s">
        <v>323</v>
      </c>
      <c r="F227" s="21" t="s">
        <v>354</v>
      </c>
      <c r="G227" s="23">
        <v>347.75</v>
      </c>
    </row>
    <row r="228" spans="1:9" ht="12" customHeight="1">
      <c r="C228" s="21" t="s">
        <v>277</v>
      </c>
      <c r="D228" s="21" t="s">
        <v>376</v>
      </c>
      <c r="E228" s="21" t="s">
        <v>377</v>
      </c>
      <c r="F228" s="21" t="s">
        <v>279</v>
      </c>
      <c r="H228" s="23">
        <v>884.83</v>
      </c>
    </row>
    <row r="229" spans="1:9" ht="12" customHeight="1">
      <c r="F229" s="18" t="s">
        <v>199</v>
      </c>
      <c r="G229" s="24">
        <v>26066.36</v>
      </c>
      <c r="H229" s="24">
        <v>884.83</v>
      </c>
      <c r="I229" s="28">
        <v>25181.53</v>
      </c>
    </row>
    <row r="230" spans="1:9" ht="12" customHeight="1">
      <c r="F230" s="18" t="s">
        <v>200</v>
      </c>
      <c r="G230" s="18" t="s">
        <v>0</v>
      </c>
      <c r="H230" s="18" t="s">
        <v>0</v>
      </c>
      <c r="I230" s="28">
        <v>25181.53</v>
      </c>
    </row>
    <row r="232" spans="1:9" ht="12" customHeight="1">
      <c r="A232" s="21" t="s">
        <v>131</v>
      </c>
      <c r="B232" s="32" t="s">
        <v>132</v>
      </c>
      <c r="C232" s="32"/>
      <c r="D232" s="32"/>
      <c r="E232" s="32"/>
      <c r="F232" s="21" t="s">
        <v>182</v>
      </c>
      <c r="I232" s="26">
        <v>0</v>
      </c>
    </row>
    <row r="233" spans="1:9" ht="12" customHeight="1">
      <c r="C233" s="21" t="s">
        <v>183</v>
      </c>
      <c r="D233" s="21" t="s">
        <v>378</v>
      </c>
      <c r="E233" s="21" t="s">
        <v>254</v>
      </c>
      <c r="F233" s="21" t="s">
        <v>379</v>
      </c>
      <c r="G233" s="23">
        <v>776.17</v>
      </c>
    </row>
    <row r="234" spans="1:9" ht="12" customHeight="1">
      <c r="C234" s="21" t="s">
        <v>183</v>
      </c>
      <c r="D234" s="21" t="s">
        <v>378</v>
      </c>
      <c r="E234" s="21" t="s">
        <v>254</v>
      </c>
      <c r="F234" s="21" t="s">
        <v>379</v>
      </c>
      <c r="G234" s="23">
        <v>868.57</v>
      </c>
    </row>
    <row r="235" spans="1:9" ht="12" customHeight="1">
      <c r="C235" s="21" t="s">
        <v>183</v>
      </c>
      <c r="D235" s="21" t="s">
        <v>380</v>
      </c>
      <c r="E235" s="21" t="s">
        <v>244</v>
      </c>
      <c r="F235" s="21" t="s">
        <v>379</v>
      </c>
      <c r="G235" s="23">
        <v>953.47</v>
      </c>
    </row>
    <row r="236" spans="1:9" ht="12" customHeight="1">
      <c r="C236" s="21" t="s">
        <v>183</v>
      </c>
      <c r="D236" s="21" t="s">
        <v>380</v>
      </c>
      <c r="E236" s="21" t="s">
        <v>244</v>
      </c>
      <c r="F236" s="21" t="s">
        <v>379</v>
      </c>
      <c r="G236" s="23">
        <v>879.37</v>
      </c>
    </row>
    <row r="237" spans="1:9" ht="12" customHeight="1">
      <c r="C237" s="21" t="s">
        <v>183</v>
      </c>
      <c r="D237" s="21" t="s">
        <v>381</v>
      </c>
      <c r="E237" s="21" t="s">
        <v>209</v>
      </c>
      <c r="F237" s="21" t="s">
        <v>379</v>
      </c>
      <c r="G237" s="23">
        <v>1002.87</v>
      </c>
    </row>
    <row r="238" spans="1:9" ht="12" customHeight="1">
      <c r="C238" s="21" t="s">
        <v>183</v>
      </c>
      <c r="D238" s="21" t="s">
        <v>381</v>
      </c>
      <c r="E238" s="21" t="s">
        <v>209</v>
      </c>
      <c r="F238" s="21" t="s">
        <v>379</v>
      </c>
      <c r="G238" s="23">
        <v>904.07</v>
      </c>
    </row>
    <row r="239" spans="1:9" ht="12" customHeight="1">
      <c r="C239" s="21" t="s">
        <v>183</v>
      </c>
      <c r="D239" s="21" t="s">
        <v>382</v>
      </c>
      <c r="E239" s="21" t="s">
        <v>228</v>
      </c>
      <c r="F239" s="21" t="s">
        <v>379</v>
      </c>
      <c r="G239" s="23">
        <v>970.76</v>
      </c>
    </row>
    <row r="240" spans="1:9" ht="12" customHeight="1">
      <c r="C240" s="21" t="s">
        <v>183</v>
      </c>
      <c r="D240" s="21" t="s">
        <v>382</v>
      </c>
      <c r="E240" s="21" t="s">
        <v>228</v>
      </c>
      <c r="F240" s="21" t="s">
        <v>379</v>
      </c>
      <c r="G240" s="23">
        <v>941.12</v>
      </c>
    </row>
    <row r="241" spans="1:9" ht="12" customHeight="1">
      <c r="F241" s="18" t="s">
        <v>199</v>
      </c>
      <c r="G241" s="24">
        <v>7296.4</v>
      </c>
      <c r="H241" s="24">
        <v>0</v>
      </c>
      <c r="I241" s="28">
        <v>7296.4</v>
      </c>
    </row>
    <row r="242" spans="1:9" ht="12" customHeight="1">
      <c r="F242" s="18" t="s">
        <v>200</v>
      </c>
      <c r="G242" s="18" t="s">
        <v>0</v>
      </c>
      <c r="H242" s="18" t="s">
        <v>0</v>
      </c>
      <c r="I242" s="28">
        <v>7296.4</v>
      </c>
    </row>
    <row r="244" spans="1:9" ht="12" customHeight="1">
      <c r="A244" s="21" t="s">
        <v>133</v>
      </c>
      <c r="B244" s="32" t="s">
        <v>134</v>
      </c>
      <c r="C244" s="32"/>
      <c r="D244" s="32"/>
      <c r="E244" s="32"/>
      <c r="F244" s="21" t="s">
        <v>182</v>
      </c>
      <c r="I244" s="26">
        <v>0</v>
      </c>
    </row>
    <row r="245" spans="1:9" ht="12" customHeight="1">
      <c r="C245" s="21" t="s">
        <v>183</v>
      </c>
      <c r="D245" s="21" t="s">
        <v>378</v>
      </c>
      <c r="E245" s="21" t="s">
        <v>254</v>
      </c>
      <c r="F245" s="21" t="s">
        <v>379</v>
      </c>
      <c r="G245" s="23">
        <v>1222.4000000000001</v>
      </c>
    </row>
    <row r="246" spans="1:9" ht="12" customHeight="1">
      <c r="C246" s="21" t="s">
        <v>183</v>
      </c>
      <c r="D246" s="21" t="s">
        <v>378</v>
      </c>
      <c r="E246" s="21" t="s">
        <v>254</v>
      </c>
      <c r="F246" s="21" t="s">
        <v>379</v>
      </c>
      <c r="G246" s="23">
        <v>1375.2</v>
      </c>
    </row>
    <row r="247" spans="1:9" ht="12" customHeight="1">
      <c r="C247" s="21" t="s">
        <v>183</v>
      </c>
      <c r="D247" s="21" t="s">
        <v>380</v>
      </c>
      <c r="E247" s="21" t="s">
        <v>244</v>
      </c>
      <c r="F247" s="21" t="s">
        <v>379</v>
      </c>
      <c r="G247" s="23">
        <v>1354.2</v>
      </c>
    </row>
    <row r="248" spans="1:9" ht="12" customHeight="1">
      <c r="C248" s="21" t="s">
        <v>183</v>
      </c>
      <c r="D248" s="21" t="s">
        <v>380</v>
      </c>
      <c r="E248" s="21" t="s">
        <v>244</v>
      </c>
      <c r="F248" s="21" t="s">
        <v>379</v>
      </c>
      <c r="G248" s="23">
        <v>1244.4000000000001</v>
      </c>
    </row>
    <row r="249" spans="1:9" ht="12" customHeight="1">
      <c r="C249" s="21" t="s">
        <v>183</v>
      </c>
      <c r="D249" s="21" t="s">
        <v>381</v>
      </c>
      <c r="E249" s="21" t="s">
        <v>209</v>
      </c>
      <c r="F249" s="21" t="s">
        <v>379</v>
      </c>
      <c r="G249" s="23">
        <v>1427.4</v>
      </c>
    </row>
    <row r="250" spans="1:9" ht="12" customHeight="1">
      <c r="C250" s="21" t="s">
        <v>183</v>
      </c>
      <c r="D250" s="21" t="s">
        <v>381</v>
      </c>
      <c r="E250" s="21" t="s">
        <v>209</v>
      </c>
      <c r="F250" s="21" t="s">
        <v>379</v>
      </c>
      <c r="G250" s="23">
        <v>1281</v>
      </c>
    </row>
    <row r="251" spans="1:9" ht="12" customHeight="1">
      <c r="C251" s="21" t="s">
        <v>183</v>
      </c>
      <c r="D251" s="21" t="s">
        <v>382</v>
      </c>
      <c r="E251" s="21" t="s">
        <v>228</v>
      </c>
      <c r="F251" s="21" t="s">
        <v>379</v>
      </c>
      <c r="G251" s="23">
        <v>1379.82</v>
      </c>
    </row>
    <row r="252" spans="1:9" ht="12" customHeight="1">
      <c r="C252" s="21" t="s">
        <v>183</v>
      </c>
      <c r="D252" s="21" t="s">
        <v>382</v>
      </c>
      <c r="E252" s="21" t="s">
        <v>228</v>
      </c>
      <c r="F252" s="21" t="s">
        <v>379</v>
      </c>
      <c r="G252" s="23">
        <v>1335.9</v>
      </c>
    </row>
    <row r="253" spans="1:9" ht="12" customHeight="1">
      <c r="F253" s="18" t="s">
        <v>199</v>
      </c>
      <c r="G253" s="24">
        <v>10620.32</v>
      </c>
      <c r="H253" s="24">
        <v>0</v>
      </c>
      <c r="I253" s="28">
        <v>10620.32</v>
      </c>
    </row>
    <row r="254" spans="1:9" ht="12" customHeight="1">
      <c r="F254" s="18" t="s">
        <v>200</v>
      </c>
      <c r="G254" s="18" t="s">
        <v>0</v>
      </c>
      <c r="H254" s="18" t="s">
        <v>0</v>
      </c>
      <c r="I254" s="28">
        <v>10620.32</v>
      </c>
    </row>
    <row r="256" spans="1:9" ht="12" customHeight="1">
      <c r="A256" s="21" t="s">
        <v>135</v>
      </c>
      <c r="B256" s="32" t="s">
        <v>136</v>
      </c>
      <c r="C256" s="32"/>
      <c r="D256" s="32"/>
      <c r="E256" s="32"/>
      <c r="F256" s="21" t="s">
        <v>182</v>
      </c>
      <c r="I256" s="26">
        <v>0</v>
      </c>
    </row>
    <row r="257" spans="3:9" ht="12" customHeight="1">
      <c r="C257" s="21" t="s">
        <v>183</v>
      </c>
      <c r="D257" s="21" t="s">
        <v>383</v>
      </c>
      <c r="E257" s="21" t="s">
        <v>185</v>
      </c>
      <c r="F257" s="21" t="s">
        <v>384</v>
      </c>
      <c r="G257" s="23">
        <v>30</v>
      </c>
    </row>
    <row r="258" spans="3:9" ht="12" customHeight="1">
      <c r="C258" s="21" t="s">
        <v>183</v>
      </c>
      <c r="D258" s="21" t="s">
        <v>385</v>
      </c>
      <c r="E258" s="21" t="s">
        <v>232</v>
      </c>
      <c r="F258" s="21" t="s">
        <v>386</v>
      </c>
      <c r="G258" s="23">
        <v>280.82</v>
      </c>
    </row>
    <row r="259" spans="3:9" ht="12" customHeight="1">
      <c r="C259" s="21" t="s">
        <v>183</v>
      </c>
      <c r="D259" s="21" t="s">
        <v>387</v>
      </c>
      <c r="E259" s="21" t="s">
        <v>188</v>
      </c>
      <c r="F259" s="21" t="s">
        <v>384</v>
      </c>
      <c r="G259" s="23">
        <v>30</v>
      </c>
    </row>
    <row r="260" spans="3:9" ht="12" customHeight="1">
      <c r="C260" s="21" t="s">
        <v>183</v>
      </c>
      <c r="D260" s="21" t="s">
        <v>388</v>
      </c>
      <c r="E260" s="21" t="s">
        <v>331</v>
      </c>
      <c r="F260" s="21" t="s">
        <v>386</v>
      </c>
      <c r="G260" s="23">
        <v>291.82</v>
      </c>
    </row>
    <row r="261" spans="3:9" ht="12" customHeight="1">
      <c r="C261" s="21" t="s">
        <v>183</v>
      </c>
      <c r="D261" s="21" t="s">
        <v>389</v>
      </c>
      <c r="E261" s="21" t="s">
        <v>190</v>
      </c>
      <c r="F261" s="21" t="s">
        <v>384</v>
      </c>
      <c r="G261" s="23">
        <v>30</v>
      </c>
    </row>
    <row r="262" spans="3:9" ht="12" customHeight="1">
      <c r="C262" s="21" t="s">
        <v>183</v>
      </c>
      <c r="D262" s="21" t="s">
        <v>390</v>
      </c>
      <c r="E262" s="21" t="s">
        <v>391</v>
      </c>
      <c r="F262" s="21" t="s">
        <v>386</v>
      </c>
      <c r="G262" s="23">
        <v>287.79000000000002</v>
      </c>
    </row>
    <row r="263" spans="3:9" ht="12" customHeight="1">
      <c r="C263" s="21" t="s">
        <v>183</v>
      </c>
      <c r="D263" s="21" t="s">
        <v>392</v>
      </c>
      <c r="E263" s="21" t="s">
        <v>192</v>
      </c>
      <c r="F263" s="21" t="s">
        <v>384</v>
      </c>
      <c r="G263" s="23">
        <v>30</v>
      </c>
    </row>
    <row r="264" spans="3:9" ht="12" customHeight="1">
      <c r="C264" s="21" t="s">
        <v>183</v>
      </c>
      <c r="D264" s="21" t="s">
        <v>393</v>
      </c>
      <c r="E264" s="21" t="s">
        <v>194</v>
      </c>
      <c r="F264" s="21" t="s">
        <v>384</v>
      </c>
      <c r="G264" s="23">
        <v>30</v>
      </c>
    </row>
    <row r="265" spans="3:9" ht="12" customHeight="1">
      <c r="C265" s="21" t="s">
        <v>183</v>
      </c>
      <c r="D265" s="21" t="s">
        <v>394</v>
      </c>
      <c r="E265" s="21" t="s">
        <v>346</v>
      </c>
      <c r="F265" s="21" t="s">
        <v>386</v>
      </c>
      <c r="G265" s="23">
        <v>121.45</v>
      </c>
    </row>
    <row r="266" spans="3:9" ht="12" customHeight="1">
      <c r="C266" s="21" t="s">
        <v>183</v>
      </c>
      <c r="D266" s="21" t="s">
        <v>395</v>
      </c>
      <c r="E266" s="21" t="s">
        <v>196</v>
      </c>
      <c r="F266" s="21" t="s">
        <v>384</v>
      </c>
      <c r="G266" s="23">
        <v>30</v>
      </c>
    </row>
    <row r="267" spans="3:9" ht="12" customHeight="1">
      <c r="C267" s="21" t="s">
        <v>183</v>
      </c>
      <c r="D267" s="21" t="s">
        <v>396</v>
      </c>
      <c r="E267" s="21" t="s">
        <v>299</v>
      </c>
      <c r="F267" s="21" t="s">
        <v>386</v>
      </c>
      <c r="G267" s="23">
        <v>173.68</v>
      </c>
    </row>
    <row r="268" spans="3:9" ht="12" customHeight="1">
      <c r="C268" s="21" t="s">
        <v>183</v>
      </c>
      <c r="D268" s="21" t="s">
        <v>397</v>
      </c>
      <c r="E268" s="21" t="s">
        <v>198</v>
      </c>
      <c r="F268" s="21" t="s">
        <v>384</v>
      </c>
      <c r="G268" s="23">
        <v>30</v>
      </c>
    </row>
    <row r="269" spans="3:9" ht="12" customHeight="1">
      <c r="C269" s="21" t="s">
        <v>183</v>
      </c>
      <c r="D269" s="21" t="s">
        <v>398</v>
      </c>
      <c r="E269" s="21" t="s">
        <v>226</v>
      </c>
      <c r="F269" s="21" t="s">
        <v>386</v>
      </c>
      <c r="G269" s="23">
        <v>154.78</v>
      </c>
    </row>
    <row r="270" spans="3:9" ht="12" customHeight="1">
      <c r="F270" s="18" t="s">
        <v>199</v>
      </c>
      <c r="G270" s="24">
        <v>1520.34</v>
      </c>
      <c r="H270" s="24">
        <v>0</v>
      </c>
      <c r="I270" s="28">
        <v>1520.34</v>
      </c>
    </row>
    <row r="271" spans="3:9" ht="12" customHeight="1">
      <c r="F271" s="18" t="s">
        <v>200</v>
      </c>
      <c r="G271" s="18" t="s">
        <v>0</v>
      </c>
      <c r="H271" s="18" t="s">
        <v>0</v>
      </c>
      <c r="I271" s="28">
        <v>1520.34</v>
      </c>
    </row>
    <row r="273" spans="1:9" ht="12" customHeight="1">
      <c r="A273" s="21" t="s">
        <v>139</v>
      </c>
      <c r="B273" s="32" t="s">
        <v>140</v>
      </c>
      <c r="C273" s="32"/>
      <c r="D273" s="32"/>
      <c r="E273" s="32"/>
      <c r="F273" s="21" t="s">
        <v>182</v>
      </c>
      <c r="I273" s="26">
        <v>0</v>
      </c>
    </row>
    <row r="274" spans="1:9" ht="12" customHeight="1">
      <c r="C274" s="21" t="s">
        <v>183</v>
      </c>
      <c r="D274" s="21" t="s">
        <v>399</v>
      </c>
      <c r="E274" s="21" t="s">
        <v>228</v>
      </c>
      <c r="F274" s="21" t="s">
        <v>400</v>
      </c>
      <c r="G274" s="23">
        <v>511</v>
      </c>
    </row>
    <row r="275" spans="1:9" ht="12" customHeight="1">
      <c r="F275" s="18" t="s">
        <v>199</v>
      </c>
      <c r="G275" s="24">
        <v>511</v>
      </c>
      <c r="H275" s="24">
        <v>0</v>
      </c>
      <c r="I275" s="28">
        <v>511</v>
      </c>
    </row>
    <row r="276" spans="1:9" ht="12" customHeight="1">
      <c r="F276" s="18" t="s">
        <v>200</v>
      </c>
      <c r="G276" s="18" t="s">
        <v>0</v>
      </c>
      <c r="H276" s="18" t="s">
        <v>0</v>
      </c>
      <c r="I276" s="28">
        <v>511</v>
      </c>
    </row>
    <row r="278" spans="1:9" ht="12" customHeight="1">
      <c r="A278" s="21" t="s">
        <v>141</v>
      </c>
      <c r="B278" s="32" t="s">
        <v>142</v>
      </c>
      <c r="C278" s="32"/>
      <c r="D278" s="32"/>
      <c r="E278" s="32"/>
      <c r="F278" s="21" t="s">
        <v>182</v>
      </c>
      <c r="I278" s="26">
        <v>0</v>
      </c>
    </row>
    <row r="279" spans="1:9" ht="12" customHeight="1">
      <c r="C279" s="21" t="s">
        <v>183</v>
      </c>
      <c r="D279" s="21" t="s">
        <v>401</v>
      </c>
      <c r="E279" s="21" t="s">
        <v>266</v>
      </c>
      <c r="F279" s="21" t="s">
        <v>402</v>
      </c>
      <c r="G279" s="23">
        <v>110</v>
      </c>
    </row>
    <row r="280" spans="1:9" ht="12" customHeight="1">
      <c r="F280" s="18" t="s">
        <v>199</v>
      </c>
      <c r="G280" s="24">
        <v>110</v>
      </c>
      <c r="H280" s="24">
        <v>0</v>
      </c>
      <c r="I280" s="28">
        <v>110</v>
      </c>
    </row>
    <row r="281" spans="1:9" ht="12" customHeight="1">
      <c r="F281" s="18" t="s">
        <v>200</v>
      </c>
      <c r="G281" s="18" t="s">
        <v>0</v>
      </c>
      <c r="H281" s="18" t="s">
        <v>0</v>
      </c>
      <c r="I281" s="28">
        <v>110</v>
      </c>
    </row>
    <row r="283" spans="1:9" ht="12" customHeight="1">
      <c r="A283" s="21" t="s">
        <v>70</v>
      </c>
      <c r="B283" s="32" t="s">
        <v>71</v>
      </c>
      <c r="C283" s="32"/>
      <c r="D283" s="32"/>
      <c r="E283" s="32"/>
      <c r="F283" s="21" t="s">
        <v>182</v>
      </c>
      <c r="I283" s="26">
        <v>0</v>
      </c>
    </row>
    <row r="284" spans="1:9" ht="12" customHeight="1">
      <c r="C284" s="21" t="s">
        <v>183</v>
      </c>
      <c r="D284" s="21" t="s">
        <v>403</v>
      </c>
      <c r="E284" s="21" t="s">
        <v>404</v>
      </c>
      <c r="F284" s="21" t="s">
        <v>405</v>
      </c>
      <c r="G284" s="23">
        <v>593.51</v>
      </c>
    </row>
    <row r="285" spans="1:9" ht="12" customHeight="1">
      <c r="C285" s="21" t="s">
        <v>183</v>
      </c>
      <c r="D285" s="21" t="s">
        <v>406</v>
      </c>
      <c r="E285" s="21" t="s">
        <v>219</v>
      </c>
      <c r="F285" s="21" t="s">
        <v>407</v>
      </c>
      <c r="G285" s="23">
        <v>814.22</v>
      </c>
    </row>
    <row r="286" spans="1:9" ht="12" customHeight="1">
      <c r="C286" s="21" t="s">
        <v>183</v>
      </c>
      <c r="D286" s="21" t="s">
        <v>380</v>
      </c>
      <c r="E286" s="21" t="s">
        <v>244</v>
      </c>
      <c r="F286" s="21" t="s">
        <v>379</v>
      </c>
      <c r="G286" s="23">
        <v>190</v>
      </c>
    </row>
    <row r="287" spans="1:9" ht="12" customHeight="1">
      <c r="C287" s="21" t="s">
        <v>183</v>
      </c>
      <c r="D287" s="21" t="s">
        <v>408</v>
      </c>
      <c r="E287" s="21" t="s">
        <v>364</v>
      </c>
      <c r="F287" s="21" t="s">
        <v>409</v>
      </c>
      <c r="G287" s="23">
        <v>1824</v>
      </c>
    </row>
    <row r="288" spans="1:9" ht="12" customHeight="1">
      <c r="C288" s="21" t="s">
        <v>183</v>
      </c>
      <c r="D288" s="21" t="s">
        <v>410</v>
      </c>
      <c r="E288" s="21" t="s">
        <v>247</v>
      </c>
      <c r="F288" s="21" t="s">
        <v>411</v>
      </c>
      <c r="G288" s="23">
        <v>181.5</v>
      </c>
    </row>
    <row r="289" spans="1:9" ht="12" customHeight="1">
      <c r="F289" s="18" t="s">
        <v>199</v>
      </c>
      <c r="G289" s="24">
        <v>3603.23</v>
      </c>
      <c r="H289" s="24">
        <v>0</v>
      </c>
      <c r="I289" s="28">
        <v>3603.23</v>
      </c>
    </row>
    <row r="290" spans="1:9" ht="12" customHeight="1">
      <c r="F290" s="18" t="s">
        <v>200</v>
      </c>
      <c r="G290" s="18" t="s">
        <v>0</v>
      </c>
      <c r="H290" s="18" t="s">
        <v>0</v>
      </c>
      <c r="I290" s="28">
        <v>3603.23</v>
      </c>
    </row>
    <row r="292" spans="1:9" ht="12" customHeight="1">
      <c r="A292" s="21" t="s">
        <v>72</v>
      </c>
      <c r="B292" s="32" t="s">
        <v>73</v>
      </c>
      <c r="C292" s="32"/>
      <c r="D292" s="32"/>
      <c r="E292" s="32"/>
      <c r="F292" s="18" t="s">
        <v>182</v>
      </c>
      <c r="G292" s="18" t="s">
        <v>0</v>
      </c>
      <c r="H292" s="18" t="s">
        <v>0</v>
      </c>
      <c r="I292" s="28">
        <v>0</v>
      </c>
    </row>
    <row r="294" spans="1:9" ht="12" customHeight="1">
      <c r="F294" s="21" t="s">
        <v>412</v>
      </c>
      <c r="G294" s="23">
        <v>28549.22</v>
      </c>
    </row>
    <row r="295" spans="1:9" ht="12" customHeight="1">
      <c r="F295" s="18" t="s">
        <v>199</v>
      </c>
      <c r="G295" s="24">
        <v>28549.22</v>
      </c>
      <c r="H295" s="24">
        <v>0</v>
      </c>
      <c r="I295" s="28">
        <v>28549.22</v>
      </c>
    </row>
    <row r="296" spans="1:9" ht="12" customHeight="1">
      <c r="F296" s="18" t="s">
        <v>200</v>
      </c>
      <c r="G296" s="18" t="s">
        <v>0</v>
      </c>
      <c r="H296" s="18" t="s">
        <v>0</v>
      </c>
      <c r="I296" s="28">
        <v>28549.22</v>
      </c>
    </row>
    <row r="298" spans="1:9" ht="12" customHeight="1">
      <c r="A298" s="21" t="s">
        <v>74</v>
      </c>
      <c r="B298" s="32" t="s">
        <v>75</v>
      </c>
      <c r="C298" s="32"/>
      <c r="D298" s="32"/>
      <c r="E298" s="32"/>
      <c r="F298" s="21" t="s">
        <v>182</v>
      </c>
      <c r="I298" s="26">
        <v>0</v>
      </c>
    </row>
    <row r="299" spans="1:9" ht="12" customHeight="1">
      <c r="C299" s="21" t="s">
        <v>236</v>
      </c>
      <c r="D299" s="21" t="s">
        <v>413</v>
      </c>
      <c r="E299" s="21" t="s">
        <v>232</v>
      </c>
      <c r="F299" s="21" t="s">
        <v>414</v>
      </c>
      <c r="G299" s="23">
        <v>178.95</v>
      </c>
    </row>
    <row r="300" spans="1:9" ht="12" customHeight="1">
      <c r="C300" s="21" t="s">
        <v>236</v>
      </c>
      <c r="D300" s="21" t="s">
        <v>415</v>
      </c>
      <c r="E300" s="21" t="s">
        <v>416</v>
      </c>
      <c r="F300" s="21" t="s">
        <v>414</v>
      </c>
      <c r="G300" s="23">
        <v>178.95</v>
      </c>
    </row>
    <row r="301" spans="1:9" ht="12" customHeight="1">
      <c r="C301" s="21" t="s">
        <v>236</v>
      </c>
      <c r="D301" s="21" t="s">
        <v>417</v>
      </c>
      <c r="E301" s="21" t="s">
        <v>418</v>
      </c>
      <c r="F301" s="21" t="s">
        <v>414</v>
      </c>
      <c r="G301" s="23">
        <v>178.95</v>
      </c>
    </row>
    <row r="302" spans="1:9" ht="12" customHeight="1">
      <c r="C302" s="21" t="s">
        <v>236</v>
      </c>
      <c r="D302" s="21" t="s">
        <v>419</v>
      </c>
      <c r="E302" s="21" t="s">
        <v>268</v>
      </c>
      <c r="F302" s="21" t="s">
        <v>414</v>
      </c>
      <c r="G302" s="23">
        <v>172</v>
      </c>
    </row>
    <row r="303" spans="1:9" ht="12" customHeight="1">
      <c r="C303" s="21" t="s">
        <v>236</v>
      </c>
      <c r="D303" s="21" t="s">
        <v>420</v>
      </c>
      <c r="E303" s="21" t="s">
        <v>421</v>
      </c>
      <c r="F303" s="21" t="s">
        <v>414</v>
      </c>
      <c r="G303" s="23">
        <v>166.71</v>
      </c>
    </row>
    <row r="304" spans="1:9" ht="12" customHeight="1">
      <c r="C304" s="21" t="s">
        <v>236</v>
      </c>
      <c r="D304" s="21" t="s">
        <v>422</v>
      </c>
      <c r="E304" s="21" t="s">
        <v>423</v>
      </c>
      <c r="F304" s="21" t="s">
        <v>414</v>
      </c>
      <c r="G304" s="23">
        <v>166.71</v>
      </c>
    </row>
    <row r="305" spans="1:9" ht="12" customHeight="1">
      <c r="C305" s="21" t="s">
        <v>236</v>
      </c>
      <c r="D305" s="21" t="s">
        <v>424</v>
      </c>
      <c r="E305" s="21" t="s">
        <v>425</v>
      </c>
      <c r="F305" s="21" t="s">
        <v>414</v>
      </c>
      <c r="G305" s="23">
        <v>159.80000000000001</v>
      </c>
    </row>
    <row r="306" spans="1:9" ht="12" customHeight="1">
      <c r="C306" s="21" t="s">
        <v>236</v>
      </c>
      <c r="D306" s="21" t="s">
        <v>426</v>
      </c>
      <c r="E306" s="21" t="s">
        <v>307</v>
      </c>
      <c r="F306" s="21" t="s">
        <v>414</v>
      </c>
      <c r="G306" s="23">
        <v>156</v>
      </c>
    </row>
    <row r="307" spans="1:9" ht="12" customHeight="1">
      <c r="C307" s="21" t="s">
        <v>236</v>
      </c>
      <c r="D307" s="21" t="s">
        <v>427</v>
      </c>
      <c r="E307" s="21" t="s">
        <v>428</v>
      </c>
      <c r="F307" s="21" t="s">
        <v>414</v>
      </c>
      <c r="G307" s="23">
        <v>156</v>
      </c>
    </row>
    <row r="308" spans="1:9" ht="12" customHeight="1">
      <c r="C308" s="21" t="s">
        <v>236</v>
      </c>
      <c r="D308" s="21" t="s">
        <v>429</v>
      </c>
      <c r="E308" s="21" t="s">
        <v>430</v>
      </c>
      <c r="F308" s="21" t="s">
        <v>414</v>
      </c>
      <c r="G308" s="23">
        <v>156</v>
      </c>
    </row>
    <row r="309" spans="1:9" ht="12" customHeight="1">
      <c r="C309" s="21" t="s">
        <v>236</v>
      </c>
      <c r="D309" s="21" t="s">
        <v>431</v>
      </c>
      <c r="E309" s="21" t="s">
        <v>432</v>
      </c>
      <c r="F309" s="21" t="s">
        <v>414</v>
      </c>
      <c r="G309" s="23">
        <v>156</v>
      </c>
    </row>
    <row r="310" spans="1:9" ht="12" customHeight="1">
      <c r="C310" s="21" t="s">
        <v>236</v>
      </c>
      <c r="D310" s="21" t="s">
        <v>433</v>
      </c>
      <c r="E310" s="21" t="s">
        <v>434</v>
      </c>
      <c r="F310" s="21" t="s">
        <v>414</v>
      </c>
      <c r="G310" s="23">
        <v>156</v>
      </c>
    </row>
    <row r="311" spans="1:9" ht="12" customHeight="1">
      <c r="C311" s="21" t="s">
        <v>236</v>
      </c>
      <c r="D311" s="21" t="s">
        <v>435</v>
      </c>
      <c r="E311" s="21" t="s">
        <v>436</v>
      </c>
      <c r="F311" s="21" t="s">
        <v>414</v>
      </c>
      <c r="G311" s="23">
        <v>156</v>
      </c>
    </row>
    <row r="312" spans="1:9" ht="12" customHeight="1">
      <c r="C312" s="21" t="s">
        <v>236</v>
      </c>
      <c r="D312" s="21" t="s">
        <v>437</v>
      </c>
      <c r="E312" s="21" t="s">
        <v>238</v>
      </c>
      <c r="F312" s="21" t="s">
        <v>414</v>
      </c>
      <c r="G312" s="23">
        <v>156</v>
      </c>
    </row>
    <row r="313" spans="1:9" ht="12" customHeight="1">
      <c r="F313" s="18" t="s">
        <v>199</v>
      </c>
      <c r="G313" s="24">
        <v>2294.0700000000002</v>
      </c>
      <c r="H313" s="24">
        <v>0</v>
      </c>
      <c r="I313" s="28">
        <v>2294.0700000000002</v>
      </c>
    </row>
    <row r="314" spans="1:9" ht="12" customHeight="1">
      <c r="F314" s="18" t="s">
        <v>200</v>
      </c>
      <c r="G314" s="18" t="s">
        <v>0</v>
      </c>
      <c r="H314" s="18" t="s">
        <v>0</v>
      </c>
      <c r="I314" s="28">
        <v>2294.0700000000002</v>
      </c>
    </row>
    <row r="316" spans="1:9" ht="12" customHeight="1">
      <c r="A316" s="21" t="s">
        <v>76</v>
      </c>
      <c r="B316" s="32" t="s">
        <v>77</v>
      </c>
      <c r="C316" s="32"/>
      <c r="D316" s="32"/>
      <c r="E316" s="32"/>
      <c r="F316" s="18" t="s">
        <v>182</v>
      </c>
      <c r="G316" s="18" t="s">
        <v>0</v>
      </c>
      <c r="H316" s="18" t="s">
        <v>0</v>
      </c>
      <c r="I316" s="28">
        <v>0</v>
      </c>
    </row>
    <row r="317" spans="1:9" ht="12" customHeight="1">
      <c r="F317" s="21" t="s">
        <v>412</v>
      </c>
      <c r="G317" s="23">
        <v>9789</v>
      </c>
    </row>
    <row r="318" spans="1:9" ht="12" customHeight="1">
      <c r="F318" s="18" t="s">
        <v>199</v>
      </c>
      <c r="G318" s="24">
        <v>9789</v>
      </c>
      <c r="H318" s="24">
        <v>0</v>
      </c>
      <c r="I318" s="28">
        <v>9789</v>
      </c>
    </row>
    <row r="319" spans="1:9" ht="12" customHeight="1">
      <c r="F319" s="18" t="s">
        <v>200</v>
      </c>
      <c r="G319" s="18" t="s">
        <v>0</v>
      </c>
      <c r="H319" s="18" t="s">
        <v>0</v>
      </c>
      <c r="I319" s="28">
        <v>9789</v>
      </c>
    </row>
    <row r="321" spans="1:9" ht="12" customHeight="1">
      <c r="A321" s="21" t="s">
        <v>78</v>
      </c>
      <c r="B321" s="32" t="s">
        <v>79</v>
      </c>
      <c r="C321" s="32"/>
      <c r="D321" s="32"/>
      <c r="E321" s="32"/>
      <c r="F321" s="21" t="s">
        <v>182</v>
      </c>
      <c r="I321" s="26">
        <v>0</v>
      </c>
    </row>
    <row r="322" spans="1:9" ht="12" customHeight="1">
      <c r="C322" s="21" t="s">
        <v>236</v>
      </c>
      <c r="D322" s="21" t="s">
        <v>413</v>
      </c>
      <c r="E322" s="21" t="s">
        <v>232</v>
      </c>
      <c r="F322" s="21" t="s">
        <v>414</v>
      </c>
      <c r="G322" s="23">
        <v>41.56</v>
      </c>
    </row>
    <row r="323" spans="1:9" ht="12" customHeight="1">
      <c r="C323" s="21" t="s">
        <v>236</v>
      </c>
      <c r="D323" s="21" t="s">
        <v>415</v>
      </c>
      <c r="E323" s="21" t="s">
        <v>416</v>
      </c>
      <c r="F323" s="21" t="s">
        <v>414</v>
      </c>
      <c r="G323" s="23">
        <v>41.56</v>
      </c>
    </row>
    <row r="324" spans="1:9" ht="12" customHeight="1">
      <c r="C324" s="21" t="s">
        <v>236</v>
      </c>
      <c r="D324" s="21" t="s">
        <v>417</v>
      </c>
      <c r="E324" s="21" t="s">
        <v>418</v>
      </c>
      <c r="F324" s="21" t="s">
        <v>414</v>
      </c>
      <c r="G324" s="23">
        <v>92.81</v>
      </c>
    </row>
    <row r="325" spans="1:9" ht="12" customHeight="1">
      <c r="C325" s="21" t="s">
        <v>236</v>
      </c>
      <c r="D325" s="21" t="s">
        <v>419</v>
      </c>
      <c r="E325" s="21" t="s">
        <v>268</v>
      </c>
      <c r="F325" s="21" t="s">
        <v>414</v>
      </c>
      <c r="G325" s="23">
        <v>41.56</v>
      </c>
    </row>
    <row r="326" spans="1:9" ht="12" customHeight="1">
      <c r="C326" s="21" t="s">
        <v>236</v>
      </c>
      <c r="D326" s="21" t="s">
        <v>420</v>
      </c>
      <c r="E326" s="21" t="s">
        <v>421</v>
      </c>
      <c r="F326" s="21" t="s">
        <v>414</v>
      </c>
      <c r="G326" s="23">
        <v>41.56</v>
      </c>
    </row>
    <row r="327" spans="1:9" ht="12" customHeight="1">
      <c r="C327" s="21" t="s">
        <v>236</v>
      </c>
      <c r="D327" s="21" t="s">
        <v>422</v>
      </c>
      <c r="E327" s="21" t="s">
        <v>423</v>
      </c>
      <c r="F327" s="21" t="s">
        <v>414</v>
      </c>
      <c r="G327" s="23">
        <v>56.56</v>
      </c>
    </row>
    <row r="328" spans="1:9" ht="12" customHeight="1">
      <c r="C328" s="21" t="s">
        <v>236</v>
      </c>
      <c r="D328" s="21" t="s">
        <v>424</v>
      </c>
      <c r="E328" s="21" t="s">
        <v>425</v>
      </c>
      <c r="F328" s="21" t="s">
        <v>414</v>
      </c>
      <c r="G328" s="23">
        <v>41.56</v>
      </c>
    </row>
    <row r="329" spans="1:9" ht="12" customHeight="1">
      <c r="C329" s="21" t="s">
        <v>236</v>
      </c>
      <c r="D329" s="21" t="s">
        <v>426</v>
      </c>
      <c r="E329" s="21" t="s">
        <v>307</v>
      </c>
      <c r="F329" s="21" t="s">
        <v>414</v>
      </c>
      <c r="G329" s="23">
        <v>41.56</v>
      </c>
    </row>
    <row r="330" spans="1:9" ht="12" customHeight="1">
      <c r="C330" s="21" t="s">
        <v>236</v>
      </c>
      <c r="D330" s="21" t="s">
        <v>427</v>
      </c>
      <c r="E330" s="21" t="s">
        <v>428</v>
      </c>
      <c r="F330" s="21" t="s">
        <v>414</v>
      </c>
      <c r="G330" s="23">
        <v>41.56</v>
      </c>
    </row>
    <row r="331" spans="1:9" ht="12" customHeight="1">
      <c r="C331" s="21" t="s">
        <v>236</v>
      </c>
      <c r="D331" s="21" t="s">
        <v>429</v>
      </c>
      <c r="E331" s="21" t="s">
        <v>430</v>
      </c>
      <c r="F331" s="21" t="s">
        <v>414</v>
      </c>
      <c r="G331" s="23">
        <v>41.56</v>
      </c>
    </row>
    <row r="332" spans="1:9" ht="12" customHeight="1">
      <c r="C332" s="21" t="s">
        <v>236</v>
      </c>
      <c r="D332" s="21" t="s">
        <v>431</v>
      </c>
      <c r="E332" s="21" t="s">
        <v>432</v>
      </c>
      <c r="F332" s="21" t="s">
        <v>414</v>
      </c>
      <c r="G332" s="23">
        <v>41.56</v>
      </c>
    </row>
    <row r="333" spans="1:9" ht="12" customHeight="1">
      <c r="C333" s="21" t="s">
        <v>236</v>
      </c>
      <c r="D333" s="21" t="s">
        <v>433</v>
      </c>
      <c r="E333" s="21" t="s">
        <v>434</v>
      </c>
      <c r="F333" s="21" t="s">
        <v>414</v>
      </c>
      <c r="G333" s="23">
        <v>41.56</v>
      </c>
    </row>
    <row r="334" spans="1:9" ht="12" customHeight="1">
      <c r="C334" s="21" t="s">
        <v>236</v>
      </c>
      <c r="D334" s="21" t="s">
        <v>435</v>
      </c>
      <c r="E334" s="21" t="s">
        <v>436</v>
      </c>
      <c r="F334" s="21" t="s">
        <v>414</v>
      </c>
      <c r="G334" s="23">
        <v>43.1</v>
      </c>
    </row>
    <row r="335" spans="1:9" ht="12" customHeight="1">
      <c r="C335" s="21" t="s">
        <v>236</v>
      </c>
      <c r="D335" s="21" t="s">
        <v>437</v>
      </c>
      <c r="E335" s="21" t="s">
        <v>238</v>
      </c>
      <c r="F335" s="21" t="s">
        <v>414</v>
      </c>
      <c r="G335" s="23">
        <v>43.1</v>
      </c>
    </row>
    <row r="336" spans="1:9" ht="12" customHeight="1">
      <c r="F336" s="18" t="s">
        <v>199</v>
      </c>
      <c r="G336" s="24">
        <v>651.16999999999996</v>
      </c>
      <c r="H336" s="24">
        <v>0</v>
      </c>
      <c r="I336" s="28">
        <v>651.16999999999996</v>
      </c>
    </row>
    <row r="337" spans="1:9" ht="12" customHeight="1">
      <c r="F337" s="18" t="s">
        <v>200</v>
      </c>
      <c r="G337" s="18" t="s">
        <v>0</v>
      </c>
      <c r="H337" s="18" t="s">
        <v>0</v>
      </c>
      <c r="I337" s="28">
        <v>651.16999999999996</v>
      </c>
    </row>
    <row r="339" spans="1:9" ht="12" customHeight="1">
      <c r="A339" s="21" t="s">
        <v>80</v>
      </c>
      <c r="B339" s="32" t="s">
        <v>81</v>
      </c>
      <c r="C339" s="32"/>
      <c r="D339" s="32"/>
      <c r="E339" s="32"/>
      <c r="F339" s="21" t="s">
        <v>182</v>
      </c>
      <c r="I339" s="26">
        <v>0</v>
      </c>
    </row>
    <row r="340" spans="1:9" ht="12" customHeight="1">
      <c r="C340" s="21" t="s">
        <v>183</v>
      </c>
      <c r="D340" s="21" t="s">
        <v>438</v>
      </c>
      <c r="E340" s="21" t="s">
        <v>328</v>
      </c>
      <c r="F340" s="21" t="s">
        <v>439</v>
      </c>
      <c r="G340" s="23">
        <v>116</v>
      </c>
    </row>
    <row r="341" spans="1:9" ht="12" customHeight="1">
      <c r="C341" s="21" t="s">
        <v>183</v>
      </c>
      <c r="D341" s="21" t="s">
        <v>440</v>
      </c>
      <c r="E341" s="21" t="s">
        <v>404</v>
      </c>
      <c r="F341" s="21" t="s">
        <v>439</v>
      </c>
      <c r="G341" s="23">
        <v>680</v>
      </c>
    </row>
    <row r="342" spans="1:9" ht="12" customHeight="1">
      <c r="C342" s="21" t="s">
        <v>183</v>
      </c>
      <c r="D342" s="21" t="s">
        <v>441</v>
      </c>
      <c r="E342" s="21" t="s">
        <v>331</v>
      </c>
      <c r="F342" s="21" t="s">
        <v>439</v>
      </c>
      <c r="G342" s="23">
        <v>116</v>
      </c>
    </row>
    <row r="343" spans="1:9" ht="12" customHeight="1">
      <c r="C343" s="21" t="s">
        <v>183</v>
      </c>
      <c r="D343" s="21" t="s">
        <v>442</v>
      </c>
      <c r="E343" s="21" t="s">
        <v>342</v>
      </c>
      <c r="F343" s="21" t="s">
        <v>439</v>
      </c>
      <c r="G343" s="23">
        <v>116</v>
      </c>
    </row>
    <row r="344" spans="1:9" ht="12" customHeight="1">
      <c r="C344" s="21" t="s">
        <v>183</v>
      </c>
      <c r="D344" s="21" t="s">
        <v>443</v>
      </c>
      <c r="E344" s="21" t="s">
        <v>344</v>
      </c>
      <c r="F344" s="21" t="s">
        <v>439</v>
      </c>
      <c r="G344" s="23">
        <v>116</v>
      </c>
    </row>
    <row r="345" spans="1:9" ht="12" customHeight="1">
      <c r="C345" s="21" t="s">
        <v>183</v>
      </c>
      <c r="D345" s="21" t="s">
        <v>444</v>
      </c>
      <c r="E345" s="21" t="s">
        <v>445</v>
      </c>
      <c r="F345" s="21" t="s">
        <v>439</v>
      </c>
      <c r="G345" s="23">
        <v>116</v>
      </c>
    </row>
    <row r="346" spans="1:9" ht="12" customHeight="1">
      <c r="C346" s="21" t="s">
        <v>183</v>
      </c>
      <c r="D346" s="21" t="s">
        <v>446</v>
      </c>
      <c r="E346" s="21" t="s">
        <v>369</v>
      </c>
      <c r="F346" s="21" t="s">
        <v>439</v>
      </c>
      <c r="G346" s="23">
        <v>116</v>
      </c>
    </row>
    <row r="347" spans="1:9" ht="12" customHeight="1">
      <c r="C347" s="21" t="s">
        <v>183</v>
      </c>
      <c r="D347" s="21" t="s">
        <v>447</v>
      </c>
      <c r="E347" s="21" t="s">
        <v>198</v>
      </c>
      <c r="F347" s="21" t="s">
        <v>439</v>
      </c>
      <c r="G347" s="23">
        <v>390</v>
      </c>
    </row>
    <row r="348" spans="1:9" ht="12" customHeight="1">
      <c r="C348" s="21" t="s">
        <v>183</v>
      </c>
      <c r="D348" s="21" t="s">
        <v>448</v>
      </c>
      <c r="E348" s="21" t="s">
        <v>323</v>
      </c>
      <c r="F348" s="21" t="s">
        <v>439</v>
      </c>
      <c r="G348" s="23">
        <v>116</v>
      </c>
    </row>
    <row r="349" spans="1:9" ht="12" customHeight="1">
      <c r="C349" s="21" t="s">
        <v>183</v>
      </c>
      <c r="D349" s="21" t="s">
        <v>449</v>
      </c>
      <c r="E349" s="21" t="s">
        <v>436</v>
      </c>
      <c r="F349" s="21" t="s">
        <v>450</v>
      </c>
      <c r="G349" s="23">
        <v>1600</v>
      </c>
    </row>
    <row r="350" spans="1:9" ht="12" customHeight="1">
      <c r="C350" s="21" t="s">
        <v>183</v>
      </c>
      <c r="D350" s="21" t="s">
        <v>451</v>
      </c>
      <c r="E350" s="21" t="s">
        <v>228</v>
      </c>
      <c r="F350" s="21" t="s">
        <v>439</v>
      </c>
      <c r="G350" s="23">
        <v>225</v>
      </c>
    </row>
    <row r="351" spans="1:9" ht="12" customHeight="1">
      <c r="F351" s="18" t="s">
        <v>199</v>
      </c>
      <c r="G351" s="24">
        <v>3707</v>
      </c>
      <c r="H351" s="24">
        <v>0</v>
      </c>
      <c r="I351" s="28">
        <v>3707</v>
      </c>
    </row>
    <row r="352" spans="1:9" ht="12" customHeight="1">
      <c r="F352" s="18" t="s">
        <v>200</v>
      </c>
      <c r="G352" s="18" t="s">
        <v>0</v>
      </c>
      <c r="H352" s="18" t="s">
        <v>0</v>
      </c>
      <c r="I352" s="28">
        <v>3707</v>
      </c>
    </row>
    <row r="354" spans="1:9" ht="12" customHeight="1">
      <c r="A354" s="21" t="s">
        <v>82</v>
      </c>
      <c r="B354" s="32" t="s">
        <v>83</v>
      </c>
      <c r="C354" s="32"/>
      <c r="D354" s="32"/>
      <c r="E354" s="32"/>
      <c r="F354" s="21" t="s">
        <v>182</v>
      </c>
      <c r="I354" s="26">
        <v>0</v>
      </c>
    </row>
    <row r="355" spans="1:9" ht="12" customHeight="1">
      <c r="C355" s="21" t="s">
        <v>183</v>
      </c>
      <c r="D355" s="21" t="s">
        <v>452</v>
      </c>
      <c r="E355" s="21" t="s">
        <v>266</v>
      </c>
      <c r="F355" s="21" t="s">
        <v>453</v>
      </c>
      <c r="G355" s="23">
        <v>50</v>
      </c>
    </row>
    <row r="356" spans="1:9" ht="12" customHeight="1">
      <c r="C356" s="21" t="s">
        <v>258</v>
      </c>
      <c r="D356" s="21" t="s">
        <v>454</v>
      </c>
      <c r="E356" s="21" t="s">
        <v>455</v>
      </c>
      <c r="F356" s="21" t="s">
        <v>260</v>
      </c>
      <c r="H356" s="23">
        <v>50</v>
      </c>
    </row>
    <row r="357" spans="1:9" ht="12" customHeight="1">
      <c r="F357" s="18" t="s">
        <v>199</v>
      </c>
      <c r="G357" s="24">
        <v>50</v>
      </c>
      <c r="H357" s="24">
        <v>50</v>
      </c>
      <c r="I357" s="28">
        <v>0</v>
      </c>
    </row>
    <row r="358" spans="1:9" ht="12" customHeight="1">
      <c r="F358" s="18" t="s">
        <v>200</v>
      </c>
      <c r="G358" s="18" t="s">
        <v>0</v>
      </c>
      <c r="H358" s="18" t="s">
        <v>0</v>
      </c>
      <c r="I358" s="28">
        <v>0</v>
      </c>
    </row>
    <row r="360" spans="1:9" ht="12" customHeight="1">
      <c r="A360" s="21" t="s">
        <v>84</v>
      </c>
      <c r="B360" s="32" t="s">
        <v>85</v>
      </c>
      <c r="C360" s="32"/>
      <c r="D360" s="32"/>
      <c r="E360" s="32"/>
      <c r="F360" s="21" t="s">
        <v>182</v>
      </c>
      <c r="I360" s="26">
        <v>0</v>
      </c>
    </row>
    <row r="361" spans="1:9" ht="12" customHeight="1">
      <c r="C361" s="21" t="s">
        <v>183</v>
      </c>
      <c r="D361" s="21" t="s">
        <v>378</v>
      </c>
      <c r="E361" s="21" t="s">
        <v>254</v>
      </c>
      <c r="F361" s="21" t="s">
        <v>379</v>
      </c>
      <c r="G361" s="23">
        <v>1384</v>
      </c>
    </row>
    <row r="362" spans="1:9" ht="12" customHeight="1">
      <c r="C362" s="21" t="s">
        <v>183</v>
      </c>
      <c r="D362" s="21" t="s">
        <v>380</v>
      </c>
      <c r="E362" s="21" t="s">
        <v>244</v>
      </c>
      <c r="F362" s="21" t="s">
        <v>379</v>
      </c>
      <c r="G362" s="23">
        <v>1384</v>
      </c>
    </row>
    <row r="363" spans="1:9" ht="12" customHeight="1">
      <c r="C363" s="21" t="s">
        <v>183</v>
      </c>
      <c r="D363" s="21" t="s">
        <v>381</v>
      </c>
      <c r="E363" s="21" t="s">
        <v>209</v>
      </c>
      <c r="F363" s="21" t="s">
        <v>379</v>
      </c>
      <c r="G363" s="23">
        <v>1444</v>
      </c>
    </row>
    <row r="364" spans="1:9" ht="12" customHeight="1">
      <c r="C364" s="21" t="s">
        <v>183</v>
      </c>
      <c r="D364" s="21" t="s">
        <v>382</v>
      </c>
      <c r="E364" s="21" t="s">
        <v>228</v>
      </c>
      <c r="F364" s="21" t="s">
        <v>379</v>
      </c>
      <c r="G364" s="23">
        <v>1524</v>
      </c>
    </row>
    <row r="365" spans="1:9" ht="12" customHeight="1">
      <c r="F365" s="18" t="s">
        <v>199</v>
      </c>
      <c r="G365" s="24">
        <v>5736</v>
      </c>
      <c r="H365" s="24">
        <v>0</v>
      </c>
      <c r="I365" s="28">
        <v>5736</v>
      </c>
    </row>
    <row r="366" spans="1:9" ht="12" customHeight="1">
      <c r="F366" s="18" t="s">
        <v>200</v>
      </c>
      <c r="G366" s="18" t="s">
        <v>0</v>
      </c>
      <c r="H366" s="18" t="s">
        <v>0</v>
      </c>
      <c r="I366" s="28">
        <v>5736</v>
      </c>
    </row>
    <row r="368" spans="1:9" ht="12" customHeight="1">
      <c r="A368" s="21" t="s">
        <v>86</v>
      </c>
      <c r="B368" s="32" t="s">
        <v>87</v>
      </c>
      <c r="C368" s="32"/>
      <c r="D368" s="32"/>
      <c r="E368" s="32"/>
      <c r="F368" s="21" t="s">
        <v>182</v>
      </c>
      <c r="I368" s="26">
        <v>0</v>
      </c>
    </row>
    <row r="369" spans="1:9" ht="12" customHeight="1">
      <c r="C369" s="21" t="s">
        <v>183</v>
      </c>
      <c r="D369" s="21" t="s">
        <v>456</v>
      </c>
      <c r="E369" s="21" t="s">
        <v>445</v>
      </c>
      <c r="F369" s="21" t="s">
        <v>457</v>
      </c>
      <c r="G369" s="23">
        <v>945</v>
      </c>
    </row>
    <row r="370" spans="1:9" ht="12" customHeight="1">
      <c r="C370" s="21" t="s">
        <v>183</v>
      </c>
      <c r="D370" s="21" t="s">
        <v>458</v>
      </c>
      <c r="E370" s="21" t="s">
        <v>198</v>
      </c>
      <c r="F370" s="21" t="s">
        <v>457</v>
      </c>
      <c r="G370" s="23">
        <v>2835</v>
      </c>
    </row>
    <row r="371" spans="1:9" ht="12" customHeight="1">
      <c r="F371" s="18" t="s">
        <v>199</v>
      </c>
      <c r="G371" s="24">
        <v>3780</v>
      </c>
      <c r="H371" s="24">
        <v>0</v>
      </c>
      <c r="I371" s="28">
        <v>3780</v>
      </c>
    </row>
    <row r="372" spans="1:9" ht="12" customHeight="1">
      <c r="F372" s="18" t="s">
        <v>200</v>
      </c>
      <c r="G372" s="18" t="s">
        <v>0</v>
      </c>
      <c r="H372" s="18" t="s">
        <v>0</v>
      </c>
      <c r="I372" s="28">
        <v>3780</v>
      </c>
    </row>
    <row r="374" spans="1:9" ht="12" customHeight="1">
      <c r="A374" s="21" t="s">
        <v>88</v>
      </c>
      <c r="B374" s="32" t="s">
        <v>89</v>
      </c>
      <c r="C374" s="32"/>
      <c r="D374" s="32"/>
      <c r="E374" s="32"/>
      <c r="F374" s="21" t="s">
        <v>182</v>
      </c>
      <c r="I374" s="26">
        <v>0</v>
      </c>
    </row>
    <row r="375" spans="1:9" ht="12" customHeight="1">
      <c r="C375" s="21" t="s">
        <v>236</v>
      </c>
      <c r="D375" s="21" t="s">
        <v>459</v>
      </c>
      <c r="E375" s="21" t="s">
        <v>372</v>
      </c>
      <c r="F375" s="21" t="s">
        <v>460</v>
      </c>
      <c r="G375" s="23">
        <v>960</v>
      </c>
    </row>
    <row r="376" spans="1:9" ht="12" customHeight="1">
      <c r="C376" s="32" t="s">
        <v>461</v>
      </c>
      <c r="D376" s="32"/>
      <c r="E376" s="32"/>
      <c r="F376" s="32"/>
    </row>
    <row r="377" spans="1:9" ht="12" customHeight="1">
      <c r="F377" s="18" t="s">
        <v>199</v>
      </c>
      <c r="G377" s="24">
        <v>960</v>
      </c>
      <c r="H377" s="24">
        <v>0</v>
      </c>
      <c r="I377" s="28">
        <v>960</v>
      </c>
    </row>
    <row r="378" spans="1:9" ht="12" customHeight="1">
      <c r="F378" s="18" t="s">
        <v>200</v>
      </c>
      <c r="G378" s="18" t="s">
        <v>0</v>
      </c>
      <c r="H378" s="18" t="s">
        <v>0</v>
      </c>
      <c r="I378" s="28">
        <v>960</v>
      </c>
    </row>
    <row r="380" spans="1:9" ht="12" customHeight="1">
      <c r="A380" s="21" t="s">
        <v>90</v>
      </c>
      <c r="B380" s="32" t="s">
        <v>91</v>
      </c>
      <c r="C380" s="32"/>
      <c r="D380" s="32"/>
      <c r="E380" s="32"/>
      <c r="F380" s="21" t="s">
        <v>182</v>
      </c>
      <c r="I380" s="26">
        <v>0</v>
      </c>
    </row>
    <row r="381" spans="1:9" ht="12" customHeight="1">
      <c r="C381" s="21" t="s">
        <v>183</v>
      </c>
      <c r="D381" s="21" t="s">
        <v>462</v>
      </c>
      <c r="E381" s="21" t="s">
        <v>185</v>
      </c>
      <c r="F381" s="21" t="s">
        <v>463</v>
      </c>
      <c r="G381" s="23">
        <v>55</v>
      </c>
    </row>
    <row r="382" spans="1:9" ht="12" customHeight="1">
      <c r="C382" s="21" t="s">
        <v>183</v>
      </c>
      <c r="D382" s="21" t="s">
        <v>464</v>
      </c>
      <c r="E382" s="21" t="s">
        <v>254</v>
      </c>
      <c r="F382" s="21" t="s">
        <v>463</v>
      </c>
      <c r="G382" s="23">
        <v>55</v>
      </c>
    </row>
    <row r="383" spans="1:9" ht="12" customHeight="1">
      <c r="C383" s="21" t="s">
        <v>183</v>
      </c>
      <c r="D383" s="21" t="s">
        <v>465</v>
      </c>
      <c r="E383" s="21" t="s">
        <v>188</v>
      </c>
      <c r="F383" s="21" t="s">
        <v>463</v>
      </c>
      <c r="G383" s="23">
        <v>55</v>
      </c>
    </row>
    <row r="384" spans="1:9" ht="12" customHeight="1">
      <c r="C384" s="21" t="s">
        <v>183</v>
      </c>
      <c r="D384" s="21" t="s">
        <v>466</v>
      </c>
      <c r="E384" s="21" t="s">
        <v>467</v>
      </c>
      <c r="F384" s="21" t="s">
        <v>463</v>
      </c>
      <c r="G384" s="23">
        <v>55</v>
      </c>
    </row>
    <row r="385" spans="3:9" ht="12" customHeight="1">
      <c r="C385" s="21" t="s">
        <v>183</v>
      </c>
      <c r="D385" s="21" t="s">
        <v>468</v>
      </c>
      <c r="E385" s="21" t="s">
        <v>190</v>
      </c>
      <c r="F385" s="21" t="s">
        <v>463</v>
      </c>
      <c r="G385" s="23">
        <v>55</v>
      </c>
    </row>
    <row r="386" spans="3:9" ht="12" customHeight="1">
      <c r="C386" s="21" t="s">
        <v>183</v>
      </c>
      <c r="D386" s="21" t="s">
        <v>469</v>
      </c>
      <c r="E386" s="21" t="s">
        <v>244</v>
      </c>
      <c r="F386" s="21" t="s">
        <v>463</v>
      </c>
      <c r="G386" s="23">
        <v>55</v>
      </c>
    </row>
    <row r="387" spans="3:9" ht="12" customHeight="1">
      <c r="C387" s="21" t="s">
        <v>183</v>
      </c>
      <c r="D387" s="21" t="s">
        <v>470</v>
      </c>
      <c r="E387" s="21" t="s">
        <v>192</v>
      </c>
      <c r="F387" s="21" t="s">
        <v>463</v>
      </c>
      <c r="G387" s="23">
        <v>55</v>
      </c>
    </row>
    <row r="388" spans="3:9" ht="12" customHeight="1">
      <c r="C388" s="21" t="s">
        <v>183</v>
      </c>
      <c r="D388" s="21" t="s">
        <v>471</v>
      </c>
      <c r="E388" s="21" t="s">
        <v>472</v>
      </c>
      <c r="F388" s="21" t="s">
        <v>463</v>
      </c>
      <c r="G388" s="23">
        <v>55</v>
      </c>
    </row>
    <row r="389" spans="3:9" ht="12" customHeight="1">
      <c r="C389" s="21" t="s">
        <v>183</v>
      </c>
      <c r="D389" s="21" t="s">
        <v>473</v>
      </c>
      <c r="E389" s="21" t="s">
        <v>194</v>
      </c>
      <c r="F389" s="21" t="s">
        <v>463</v>
      </c>
      <c r="G389" s="23">
        <v>55</v>
      </c>
    </row>
    <row r="390" spans="3:9" ht="12" customHeight="1">
      <c r="C390" s="21" t="s">
        <v>183</v>
      </c>
      <c r="D390" s="21" t="s">
        <v>474</v>
      </c>
      <c r="E390" s="21" t="s">
        <v>313</v>
      </c>
      <c r="F390" s="21" t="s">
        <v>463</v>
      </c>
      <c r="G390" s="23">
        <v>55</v>
      </c>
    </row>
    <row r="391" spans="3:9" ht="12" customHeight="1">
      <c r="C391" s="21" t="s">
        <v>183</v>
      </c>
      <c r="D391" s="21" t="s">
        <v>475</v>
      </c>
      <c r="E391" s="21" t="s">
        <v>196</v>
      </c>
      <c r="F391" s="21" t="s">
        <v>463</v>
      </c>
      <c r="G391" s="23">
        <v>55</v>
      </c>
    </row>
    <row r="392" spans="3:9" ht="12" customHeight="1">
      <c r="C392" s="21" t="s">
        <v>183</v>
      </c>
      <c r="D392" s="21" t="s">
        <v>476</v>
      </c>
      <c r="E392" s="21" t="s">
        <v>369</v>
      </c>
      <c r="F392" s="21" t="s">
        <v>477</v>
      </c>
      <c r="G392" s="23">
        <v>960</v>
      </c>
    </row>
    <row r="393" spans="3:9" ht="12" customHeight="1">
      <c r="C393" s="21" t="s">
        <v>183</v>
      </c>
      <c r="D393" s="21" t="s">
        <v>478</v>
      </c>
      <c r="E393" s="21" t="s">
        <v>479</v>
      </c>
      <c r="F393" s="21" t="s">
        <v>463</v>
      </c>
      <c r="G393" s="23">
        <v>55</v>
      </c>
    </row>
    <row r="394" spans="3:9" ht="12" customHeight="1">
      <c r="C394" s="21" t="s">
        <v>236</v>
      </c>
      <c r="D394" s="21" t="s">
        <v>459</v>
      </c>
      <c r="E394" s="21" t="s">
        <v>372</v>
      </c>
      <c r="F394" s="21" t="s">
        <v>460</v>
      </c>
      <c r="H394" s="23">
        <v>960</v>
      </c>
    </row>
    <row r="395" spans="3:9" ht="12" customHeight="1">
      <c r="C395" s="32" t="s">
        <v>461</v>
      </c>
      <c r="D395" s="32"/>
      <c r="E395" s="32"/>
      <c r="F395" s="32"/>
    </row>
    <row r="396" spans="3:9" ht="12" customHeight="1">
      <c r="C396" s="21" t="s">
        <v>183</v>
      </c>
      <c r="D396" s="21" t="s">
        <v>480</v>
      </c>
      <c r="E396" s="21" t="s">
        <v>198</v>
      </c>
      <c r="F396" s="21" t="s">
        <v>463</v>
      </c>
      <c r="G396" s="23">
        <v>55</v>
      </c>
    </row>
    <row r="397" spans="3:9" ht="12" customHeight="1">
      <c r="C397" s="21" t="s">
        <v>183</v>
      </c>
      <c r="D397" s="21" t="s">
        <v>481</v>
      </c>
      <c r="E397" s="21" t="s">
        <v>228</v>
      </c>
      <c r="F397" s="21" t="s">
        <v>463</v>
      </c>
      <c r="G397" s="23">
        <v>55</v>
      </c>
    </row>
    <row r="398" spans="3:9" ht="12" customHeight="1">
      <c r="F398" s="18" t="s">
        <v>199</v>
      </c>
      <c r="G398" s="24">
        <v>1730</v>
      </c>
      <c r="H398" s="24">
        <v>960</v>
      </c>
      <c r="I398" s="28">
        <v>770</v>
      </c>
    </row>
    <row r="399" spans="3:9" ht="12" customHeight="1">
      <c r="F399" s="18" t="s">
        <v>200</v>
      </c>
      <c r="G399" s="18" t="s">
        <v>0</v>
      </c>
      <c r="H399" s="18" t="s">
        <v>0</v>
      </c>
      <c r="I399" s="28">
        <v>770</v>
      </c>
    </row>
    <row r="401" spans="1:9" ht="12" customHeight="1">
      <c r="A401" s="21" t="s">
        <v>94</v>
      </c>
      <c r="B401" s="32" t="s">
        <v>95</v>
      </c>
      <c r="C401" s="32"/>
      <c r="D401" s="32"/>
      <c r="E401" s="32"/>
      <c r="F401" s="21" t="s">
        <v>182</v>
      </c>
      <c r="I401" s="26">
        <v>0</v>
      </c>
    </row>
    <row r="402" spans="1:9" ht="12" customHeight="1">
      <c r="C402" s="21" t="s">
        <v>183</v>
      </c>
      <c r="D402" s="21" t="s">
        <v>482</v>
      </c>
      <c r="E402" s="21" t="s">
        <v>348</v>
      </c>
      <c r="F402" s="21" t="s">
        <v>483</v>
      </c>
      <c r="G402" s="23">
        <v>8.8000000000000007</v>
      </c>
    </row>
    <row r="403" spans="1:9" ht="12" customHeight="1">
      <c r="F403" s="18" t="s">
        <v>199</v>
      </c>
      <c r="G403" s="24">
        <v>8.8000000000000007</v>
      </c>
      <c r="H403" s="24">
        <v>0</v>
      </c>
      <c r="I403" s="28">
        <v>8.8000000000000007</v>
      </c>
    </row>
    <row r="404" spans="1:9" ht="12" customHeight="1">
      <c r="F404" s="18" t="s">
        <v>200</v>
      </c>
      <c r="G404" s="18" t="s">
        <v>0</v>
      </c>
      <c r="H404" s="18" t="s">
        <v>0</v>
      </c>
      <c r="I404" s="28">
        <v>8.8000000000000007</v>
      </c>
    </row>
    <row r="406" spans="1:9" ht="12" customHeight="1">
      <c r="A406" s="21" t="s">
        <v>98</v>
      </c>
      <c r="B406" s="32" t="s">
        <v>99</v>
      </c>
      <c r="C406" s="32"/>
      <c r="D406" s="32"/>
      <c r="E406" s="32"/>
      <c r="F406" s="21" t="s">
        <v>182</v>
      </c>
      <c r="I406" s="26">
        <v>0</v>
      </c>
    </row>
    <row r="407" spans="1:9" ht="12" customHeight="1">
      <c r="C407" s="21" t="s">
        <v>183</v>
      </c>
      <c r="D407" s="21" t="s">
        <v>484</v>
      </c>
      <c r="E407" s="21" t="s">
        <v>346</v>
      </c>
      <c r="F407" s="21" t="s">
        <v>485</v>
      </c>
      <c r="G407" s="23">
        <v>522</v>
      </c>
    </row>
    <row r="408" spans="1:9" ht="12" customHeight="1">
      <c r="C408" s="21" t="s">
        <v>183</v>
      </c>
      <c r="D408" s="21" t="s">
        <v>486</v>
      </c>
      <c r="E408" s="21" t="s">
        <v>224</v>
      </c>
      <c r="F408" s="21" t="s">
        <v>485</v>
      </c>
      <c r="G408" s="23">
        <v>130</v>
      </c>
    </row>
    <row r="409" spans="1:9" ht="12" customHeight="1">
      <c r="F409" s="18" t="s">
        <v>199</v>
      </c>
      <c r="G409" s="24">
        <v>652</v>
      </c>
      <c r="H409" s="24">
        <v>0</v>
      </c>
      <c r="I409" s="28">
        <v>652</v>
      </c>
    </row>
    <row r="410" spans="1:9" ht="12" customHeight="1">
      <c r="F410" s="18" t="s">
        <v>200</v>
      </c>
      <c r="G410" s="18" t="s">
        <v>0</v>
      </c>
      <c r="H410" s="18" t="s">
        <v>0</v>
      </c>
      <c r="I410" s="28">
        <v>652</v>
      </c>
    </row>
    <row r="412" spans="1:9" ht="12" customHeight="1">
      <c r="A412" s="21" t="s">
        <v>100</v>
      </c>
      <c r="B412" s="32" t="s">
        <v>20</v>
      </c>
      <c r="C412" s="32"/>
      <c r="D412" s="32"/>
      <c r="E412" s="32"/>
      <c r="F412" s="21" t="s">
        <v>182</v>
      </c>
      <c r="I412" s="26">
        <v>0</v>
      </c>
    </row>
    <row r="413" spans="1:9" ht="12" customHeight="1">
      <c r="C413" s="21" t="s">
        <v>183</v>
      </c>
      <c r="D413" s="21" t="s">
        <v>487</v>
      </c>
      <c r="E413" s="21" t="s">
        <v>404</v>
      </c>
      <c r="F413" s="21" t="s">
        <v>488</v>
      </c>
      <c r="G413" s="23">
        <v>257.55</v>
      </c>
    </row>
    <row r="414" spans="1:9" ht="12" customHeight="1">
      <c r="C414" s="21" t="s">
        <v>183</v>
      </c>
      <c r="D414" s="21" t="s">
        <v>489</v>
      </c>
      <c r="E414" s="21" t="s">
        <v>467</v>
      </c>
      <c r="F414" s="21" t="s">
        <v>488</v>
      </c>
      <c r="G414" s="23">
        <v>257.55</v>
      </c>
    </row>
    <row r="415" spans="1:9" ht="12" customHeight="1">
      <c r="C415" s="21" t="s">
        <v>183</v>
      </c>
      <c r="D415" s="21" t="s">
        <v>490</v>
      </c>
      <c r="E415" s="21" t="s">
        <v>235</v>
      </c>
      <c r="F415" s="21" t="s">
        <v>488</v>
      </c>
      <c r="G415" s="23">
        <v>257.55</v>
      </c>
    </row>
    <row r="416" spans="1:9" ht="12" customHeight="1">
      <c r="C416" s="21" t="s">
        <v>183</v>
      </c>
      <c r="D416" s="21" t="s">
        <v>491</v>
      </c>
      <c r="E416" s="21" t="s">
        <v>492</v>
      </c>
      <c r="F416" s="21" t="s">
        <v>488</v>
      </c>
      <c r="G416" s="23">
        <v>257.55</v>
      </c>
    </row>
    <row r="417" spans="1:9" ht="12" customHeight="1">
      <c r="C417" s="21" t="s">
        <v>183</v>
      </c>
      <c r="D417" s="21" t="s">
        <v>493</v>
      </c>
      <c r="E417" s="21" t="s">
        <v>313</v>
      </c>
      <c r="F417" s="21" t="s">
        <v>488</v>
      </c>
      <c r="G417" s="23">
        <v>257.55</v>
      </c>
    </row>
    <row r="418" spans="1:9" ht="12" customHeight="1">
      <c r="C418" s="21" t="s">
        <v>183</v>
      </c>
      <c r="D418" s="21" t="s">
        <v>494</v>
      </c>
      <c r="E418" s="21" t="s">
        <v>495</v>
      </c>
      <c r="F418" s="21" t="s">
        <v>488</v>
      </c>
      <c r="G418" s="23">
        <v>257.55</v>
      </c>
    </row>
    <row r="419" spans="1:9" ht="12" customHeight="1">
      <c r="C419" s="21" t="s">
        <v>183</v>
      </c>
      <c r="D419" s="21" t="s">
        <v>496</v>
      </c>
      <c r="E419" s="21" t="s">
        <v>436</v>
      </c>
      <c r="F419" s="21" t="s">
        <v>488</v>
      </c>
      <c r="G419" s="23">
        <v>257.55</v>
      </c>
    </row>
    <row r="420" spans="1:9" ht="12" customHeight="1">
      <c r="F420" s="18" t="s">
        <v>199</v>
      </c>
      <c r="G420" s="24">
        <v>1802.85</v>
      </c>
      <c r="H420" s="24">
        <v>0</v>
      </c>
      <c r="I420" s="28">
        <v>1802.85</v>
      </c>
    </row>
    <row r="421" spans="1:9" ht="12" customHeight="1">
      <c r="F421" s="18" t="s">
        <v>200</v>
      </c>
      <c r="G421" s="18" t="s">
        <v>0</v>
      </c>
      <c r="H421" s="18" t="s">
        <v>0</v>
      </c>
      <c r="I421" s="28">
        <v>1802.85</v>
      </c>
    </row>
    <row r="423" spans="1:9" ht="12" customHeight="1">
      <c r="A423" s="21" t="s">
        <v>103</v>
      </c>
      <c r="B423" s="32" t="s">
        <v>104</v>
      </c>
      <c r="C423" s="32"/>
      <c r="D423" s="32"/>
      <c r="E423" s="32"/>
      <c r="F423" s="21" t="s">
        <v>182</v>
      </c>
      <c r="I423" s="26">
        <v>0</v>
      </c>
    </row>
    <row r="424" spans="1:9" ht="12" customHeight="1">
      <c r="C424" s="21" t="s">
        <v>183</v>
      </c>
      <c r="D424" s="21" t="s">
        <v>497</v>
      </c>
      <c r="E424" s="21" t="s">
        <v>212</v>
      </c>
      <c r="F424" s="21" t="s">
        <v>498</v>
      </c>
      <c r="G424" s="23">
        <v>1600</v>
      </c>
    </row>
    <row r="425" spans="1:9" ht="12" customHeight="1">
      <c r="F425" s="18" t="s">
        <v>199</v>
      </c>
      <c r="G425" s="24">
        <v>1600</v>
      </c>
      <c r="H425" s="24">
        <v>0</v>
      </c>
      <c r="I425" s="28">
        <v>1600</v>
      </c>
    </row>
    <row r="426" spans="1:9" ht="12" customHeight="1">
      <c r="F426" s="18" t="s">
        <v>200</v>
      </c>
      <c r="G426" s="18" t="s">
        <v>0</v>
      </c>
      <c r="H426" s="18" t="s">
        <v>0</v>
      </c>
      <c r="I426" s="28">
        <v>1600</v>
      </c>
    </row>
    <row r="428" spans="1:9" ht="12" customHeight="1">
      <c r="A428" s="21" t="s">
        <v>105</v>
      </c>
      <c r="B428" s="32" t="s">
        <v>106</v>
      </c>
      <c r="C428" s="32"/>
      <c r="D428" s="32"/>
      <c r="E428" s="32"/>
      <c r="F428" s="21" t="s">
        <v>182</v>
      </c>
      <c r="I428" s="26">
        <v>0</v>
      </c>
    </row>
    <row r="429" spans="1:9" ht="12" customHeight="1">
      <c r="C429" s="21" t="s">
        <v>183</v>
      </c>
      <c r="D429" s="21" t="s">
        <v>499</v>
      </c>
      <c r="E429" s="21" t="s">
        <v>266</v>
      </c>
      <c r="F429" s="21" t="s">
        <v>500</v>
      </c>
      <c r="G429" s="23">
        <v>1168.42</v>
      </c>
    </row>
    <row r="430" spans="1:9" ht="12" customHeight="1">
      <c r="C430" s="21" t="s">
        <v>183</v>
      </c>
      <c r="D430" s="21" t="s">
        <v>501</v>
      </c>
      <c r="E430" s="21" t="s">
        <v>219</v>
      </c>
      <c r="F430" s="21" t="s">
        <v>502</v>
      </c>
      <c r="G430" s="23">
        <v>1751.1</v>
      </c>
    </row>
    <row r="431" spans="1:9" ht="12" customHeight="1">
      <c r="C431" s="21" t="s">
        <v>183</v>
      </c>
      <c r="D431" s="21" t="s">
        <v>503</v>
      </c>
      <c r="E431" s="21" t="s">
        <v>244</v>
      </c>
      <c r="F431" s="21" t="s">
        <v>500</v>
      </c>
      <c r="G431" s="23">
        <v>548.20000000000005</v>
      </c>
    </row>
    <row r="432" spans="1:9" ht="12" customHeight="1">
      <c r="C432" s="21" t="s">
        <v>183</v>
      </c>
      <c r="D432" s="21" t="s">
        <v>504</v>
      </c>
      <c r="E432" s="21" t="s">
        <v>492</v>
      </c>
      <c r="F432" s="21" t="s">
        <v>500</v>
      </c>
      <c r="G432" s="23">
        <v>1823.22</v>
      </c>
    </row>
    <row r="433" spans="1:9" ht="12" customHeight="1">
      <c r="C433" s="21" t="s">
        <v>183</v>
      </c>
      <c r="D433" s="21" t="s">
        <v>505</v>
      </c>
      <c r="E433" s="21" t="s">
        <v>238</v>
      </c>
      <c r="F433" s="21" t="s">
        <v>500</v>
      </c>
      <c r="G433" s="23">
        <v>442</v>
      </c>
    </row>
    <row r="434" spans="1:9" ht="12" customHeight="1">
      <c r="C434" s="21" t="s">
        <v>183</v>
      </c>
      <c r="D434" s="21" t="s">
        <v>506</v>
      </c>
      <c r="E434" s="21" t="s">
        <v>238</v>
      </c>
      <c r="F434" s="21" t="s">
        <v>507</v>
      </c>
      <c r="G434" s="23">
        <v>282.86</v>
      </c>
    </row>
    <row r="435" spans="1:9" ht="12" customHeight="1">
      <c r="F435" s="18" t="s">
        <v>199</v>
      </c>
      <c r="G435" s="24">
        <v>6015.8</v>
      </c>
      <c r="H435" s="24">
        <v>0</v>
      </c>
      <c r="I435" s="28">
        <v>6015.8</v>
      </c>
    </row>
    <row r="436" spans="1:9" ht="12" customHeight="1">
      <c r="F436" s="18" t="s">
        <v>200</v>
      </c>
      <c r="G436" s="18" t="s">
        <v>0</v>
      </c>
      <c r="H436" s="18" t="s">
        <v>0</v>
      </c>
      <c r="I436" s="28">
        <v>6015.8</v>
      </c>
    </row>
    <row r="438" spans="1:9" ht="12" customHeight="1">
      <c r="A438" s="21" t="s">
        <v>107</v>
      </c>
      <c r="B438" s="32" t="s">
        <v>108</v>
      </c>
      <c r="C438" s="32"/>
      <c r="D438" s="32"/>
      <c r="E438" s="32"/>
      <c r="F438" s="21" t="s">
        <v>182</v>
      </c>
      <c r="I438" s="26">
        <v>0</v>
      </c>
    </row>
    <row r="439" spans="1:9" ht="12" customHeight="1">
      <c r="C439" s="21" t="s">
        <v>183</v>
      </c>
      <c r="D439" s="21" t="s">
        <v>508</v>
      </c>
      <c r="E439" s="21" t="s">
        <v>232</v>
      </c>
      <c r="F439" s="21" t="s">
        <v>509</v>
      </c>
      <c r="G439" s="23">
        <v>650</v>
      </c>
    </row>
    <row r="440" spans="1:9" ht="12" customHeight="1">
      <c r="C440" s="21" t="s">
        <v>236</v>
      </c>
      <c r="D440" s="21" t="s">
        <v>267</v>
      </c>
      <c r="E440" s="21" t="s">
        <v>268</v>
      </c>
      <c r="F440" s="21" t="s">
        <v>269</v>
      </c>
      <c r="G440" s="23">
        <v>650</v>
      </c>
    </row>
    <row r="441" spans="1:9" ht="12" customHeight="1">
      <c r="C441" s="32" t="s">
        <v>270</v>
      </c>
      <c r="D441" s="32"/>
      <c r="E441" s="32"/>
      <c r="F441" s="32"/>
    </row>
    <row r="442" spans="1:9" ht="12" customHeight="1">
      <c r="C442" s="21" t="s">
        <v>183</v>
      </c>
      <c r="D442" s="21" t="s">
        <v>510</v>
      </c>
      <c r="E442" s="21" t="s">
        <v>391</v>
      </c>
      <c r="F442" s="21" t="s">
        <v>509</v>
      </c>
      <c r="G442" s="23">
        <v>650</v>
      </c>
    </row>
    <row r="443" spans="1:9" ht="12" customHeight="1">
      <c r="C443" s="21" t="s">
        <v>183</v>
      </c>
      <c r="D443" s="21" t="s">
        <v>511</v>
      </c>
      <c r="E443" s="21" t="s">
        <v>445</v>
      </c>
      <c r="F443" s="21" t="s">
        <v>509</v>
      </c>
      <c r="G443" s="23">
        <v>650</v>
      </c>
    </row>
    <row r="445" spans="1:9" ht="12" customHeight="1">
      <c r="C445" s="21" t="s">
        <v>183</v>
      </c>
      <c r="D445" s="21" t="s">
        <v>512</v>
      </c>
      <c r="E445" s="21" t="s">
        <v>299</v>
      </c>
      <c r="F445" s="21" t="s">
        <v>509</v>
      </c>
      <c r="G445" s="23">
        <v>1150</v>
      </c>
    </row>
    <row r="446" spans="1:9" ht="12" customHeight="1">
      <c r="C446" s="21" t="s">
        <v>183</v>
      </c>
      <c r="D446" s="21" t="s">
        <v>513</v>
      </c>
      <c r="E446" s="21" t="s">
        <v>323</v>
      </c>
      <c r="F446" s="21" t="s">
        <v>509</v>
      </c>
      <c r="G446" s="23">
        <v>650</v>
      </c>
    </row>
    <row r="447" spans="1:9" ht="12" customHeight="1">
      <c r="C447" s="21" t="s">
        <v>236</v>
      </c>
      <c r="D447" s="21" t="s">
        <v>317</v>
      </c>
      <c r="E447" s="21" t="s">
        <v>238</v>
      </c>
      <c r="F447" s="21" t="s">
        <v>318</v>
      </c>
      <c r="G447" s="23">
        <v>650</v>
      </c>
    </row>
    <row r="448" spans="1:9" ht="12" customHeight="1">
      <c r="C448" s="21" t="s">
        <v>236</v>
      </c>
      <c r="D448" s="21" t="s">
        <v>317</v>
      </c>
      <c r="E448" s="21" t="s">
        <v>238</v>
      </c>
      <c r="F448" s="21" t="s">
        <v>318</v>
      </c>
      <c r="H448" s="23">
        <v>500</v>
      </c>
    </row>
    <row r="449" spans="1:9" ht="12" customHeight="1">
      <c r="C449" s="32" t="s">
        <v>319</v>
      </c>
      <c r="D449" s="32"/>
      <c r="E449" s="32"/>
      <c r="F449" s="32"/>
    </row>
    <row r="450" spans="1:9" ht="12" customHeight="1">
      <c r="F450" s="18" t="s">
        <v>199</v>
      </c>
      <c r="G450" s="24">
        <v>5050</v>
      </c>
      <c r="H450" s="24">
        <v>500</v>
      </c>
      <c r="I450" s="28">
        <v>4550</v>
      </c>
    </row>
    <row r="451" spans="1:9" ht="12" customHeight="1">
      <c r="F451" s="18" t="s">
        <v>200</v>
      </c>
      <c r="G451" s="18" t="s">
        <v>0</v>
      </c>
      <c r="H451" s="18" t="s">
        <v>0</v>
      </c>
      <c r="I451" s="28">
        <v>4550</v>
      </c>
    </row>
    <row r="453" spans="1:9" ht="12" customHeight="1">
      <c r="A453" s="21" t="s">
        <v>109</v>
      </c>
      <c r="B453" s="32" t="s">
        <v>110</v>
      </c>
      <c r="C453" s="32"/>
      <c r="D453" s="32"/>
      <c r="E453" s="32"/>
      <c r="F453" s="21" t="s">
        <v>182</v>
      </c>
      <c r="I453" s="26">
        <v>0</v>
      </c>
    </row>
    <row r="454" spans="1:9" ht="12" customHeight="1">
      <c r="C454" s="21" t="s">
        <v>183</v>
      </c>
      <c r="D454" s="21" t="s">
        <v>514</v>
      </c>
      <c r="E454" s="21" t="s">
        <v>331</v>
      </c>
      <c r="F454" s="21" t="s">
        <v>509</v>
      </c>
      <c r="G454" s="23">
        <v>650</v>
      </c>
    </row>
    <row r="455" spans="1:9" ht="12" customHeight="1">
      <c r="C455" s="21" t="s">
        <v>236</v>
      </c>
      <c r="D455" s="21" t="s">
        <v>267</v>
      </c>
      <c r="E455" s="21" t="s">
        <v>268</v>
      </c>
      <c r="F455" s="21" t="s">
        <v>269</v>
      </c>
      <c r="H455" s="23">
        <v>650</v>
      </c>
    </row>
    <row r="456" spans="1:9" ht="12" customHeight="1">
      <c r="C456" s="32" t="s">
        <v>270</v>
      </c>
      <c r="D456" s="32"/>
      <c r="E456" s="32"/>
      <c r="F456" s="32"/>
    </row>
    <row r="457" spans="1:9" ht="12" customHeight="1">
      <c r="C457" s="21" t="s">
        <v>183</v>
      </c>
      <c r="D457" s="21" t="s">
        <v>510</v>
      </c>
      <c r="E457" s="21" t="s">
        <v>391</v>
      </c>
      <c r="F457" s="21" t="s">
        <v>509</v>
      </c>
      <c r="G457" s="23">
        <v>990</v>
      </c>
    </row>
    <row r="458" spans="1:9" ht="12" customHeight="1">
      <c r="C458" s="21" t="s">
        <v>183</v>
      </c>
      <c r="D458" s="21" t="s">
        <v>515</v>
      </c>
      <c r="E458" s="21" t="s">
        <v>235</v>
      </c>
      <c r="F458" s="21" t="s">
        <v>509</v>
      </c>
      <c r="G458" s="23">
        <v>650</v>
      </c>
    </row>
    <row r="459" spans="1:9" ht="12" customHeight="1">
      <c r="C459" s="21" t="s">
        <v>236</v>
      </c>
      <c r="D459" s="21" t="s">
        <v>317</v>
      </c>
      <c r="E459" s="21" t="s">
        <v>238</v>
      </c>
      <c r="F459" s="21" t="s">
        <v>318</v>
      </c>
      <c r="H459" s="23">
        <v>650</v>
      </c>
    </row>
    <row r="460" spans="1:9" ht="12" customHeight="1">
      <c r="C460" s="32" t="s">
        <v>319</v>
      </c>
      <c r="D460" s="32"/>
      <c r="E460" s="32"/>
      <c r="F460" s="32"/>
    </row>
    <row r="461" spans="1:9" ht="12" customHeight="1">
      <c r="F461" s="18" t="s">
        <v>199</v>
      </c>
      <c r="G461" s="24">
        <v>2290</v>
      </c>
      <c r="H461" s="24">
        <v>1300</v>
      </c>
      <c r="I461" s="28">
        <v>990</v>
      </c>
    </row>
    <row r="462" spans="1:9" ht="12" customHeight="1">
      <c r="F462" s="18" t="s">
        <v>200</v>
      </c>
      <c r="G462" s="18" t="s">
        <v>0</v>
      </c>
      <c r="H462" s="18" t="s">
        <v>0</v>
      </c>
      <c r="I462" s="28">
        <v>990</v>
      </c>
    </row>
    <row r="464" spans="1:9" ht="12" customHeight="1">
      <c r="A464" s="21" t="s">
        <v>113</v>
      </c>
      <c r="B464" s="32" t="s">
        <v>114</v>
      </c>
      <c r="C464" s="32"/>
      <c r="D464" s="32"/>
      <c r="E464" s="32"/>
      <c r="F464" s="21" t="s">
        <v>182</v>
      </c>
      <c r="I464" s="26">
        <v>0</v>
      </c>
    </row>
    <row r="465" spans="1:9" ht="12" customHeight="1">
      <c r="C465" s="21" t="s">
        <v>183</v>
      </c>
      <c r="D465" s="21" t="s">
        <v>516</v>
      </c>
      <c r="E465" s="21" t="s">
        <v>190</v>
      </c>
      <c r="F465" s="21" t="s">
        <v>517</v>
      </c>
      <c r="G465" s="23">
        <v>300</v>
      </c>
    </row>
    <row r="466" spans="1:9" ht="12" customHeight="1">
      <c r="F466" s="18" t="s">
        <v>199</v>
      </c>
      <c r="G466" s="24">
        <v>300</v>
      </c>
      <c r="H466" s="24">
        <v>0</v>
      </c>
      <c r="I466" s="28">
        <v>300</v>
      </c>
    </row>
    <row r="467" spans="1:9" ht="12" customHeight="1">
      <c r="F467" s="18" t="s">
        <v>200</v>
      </c>
      <c r="G467" s="18" t="s">
        <v>0</v>
      </c>
      <c r="H467" s="18" t="s">
        <v>0</v>
      </c>
      <c r="I467" s="28">
        <v>300</v>
      </c>
    </row>
    <row r="469" spans="1:9" ht="12" customHeight="1">
      <c r="A469" s="21" t="s">
        <v>115</v>
      </c>
      <c r="B469" s="32" t="s">
        <v>116</v>
      </c>
      <c r="C469" s="32"/>
      <c r="D469" s="32"/>
      <c r="E469" s="32"/>
      <c r="F469" s="21" t="s">
        <v>182</v>
      </c>
      <c r="I469" s="26">
        <v>0</v>
      </c>
    </row>
    <row r="470" spans="1:9" ht="12" customHeight="1">
      <c r="C470" s="21" t="s">
        <v>183</v>
      </c>
      <c r="D470" s="21" t="s">
        <v>518</v>
      </c>
      <c r="E470" s="21" t="s">
        <v>328</v>
      </c>
      <c r="F470" s="21" t="s">
        <v>519</v>
      </c>
      <c r="G470" s="23">
        <v>3130</v>
      </c>
    </row>
    <row r="471" spans="1:9" ht="12" customHeight="1">
      <c r="F471" s="18" t="s">
        <v>199</v>
      </c>
      <c r="G471" s="24">
        <v>3130</v>
      </c>
      <c r="H471" s="24">
        <v>0</v>
      </c>
      <c r="I471" s="28">
        <v>3130</v>
      </c>
    </row>
    <row r="472" spans="1:9" ht="12" customHeight="1">
      <c r="F472" s="18" t="s">
        <v>200</v>
      </c>
      <c r="G472" s="18" t="s">
        <v>0</v>
      </c>
      <c r="H472" s="18" t="s">
        <v>0</v>
      </c>
      <c r="I472" s="28">
        <v>3130</v>
      </c>
    </row>
    <row r="474" spans="1:9" ht="12" customHeight="1">
      <c r="A474" s="21" t="s">
        <v>119</v>
      </c>
      <c r="B474" s="32" t="s">
        <v>120</v>
      </c>
      <c r="C474" s="32"/>
      <c r="D474" s="32"/>
      <c r="E474" s="32"/>
      <c r="F474" s="21" t="s">
        <v>182</v>
      </c>
      <c r="I474" s="26">
        <v>0</v>
      </c>
    </row>
    <row r="475" spans="1:9" ht="12" customHeight="1">
      <c r="C475" s="21" t="s">
        <v>183</v>
      </c>
      <c r="D475" s="21" t="s">
        <v>520</v>
      </c>
      <c r="E475" s="21" t="s">
        <v>254</v>
      </c>
      <c r="F475" s="21" t="s">
        <v>521</v>
      </c>
      <c r="G475" s="23">
        <v>154</v>
      </c>
    </row>
    <row r="476" spans="1:9" ht="12" customHeight="1">
      <c r="F476" s="18" t="s">
        <v>199</v>
      </c>
      <c r="G476" s="24">
        <v>154</v>
      </c>
      <c r="H476" s="24">
        <v>0</v>
      </c>
      <c r="I476" s="28">
        <v>154</v>
      </c>
    </row>
    <row r="477" spans="1:9" ht="12" customHeight="1">
      <c r="F477" s="18" t="s">
        <v>200</v>
      </c>
      <c r="G477" s="18" t="s">
        <v>0</v>
      </c>
      <c r="H477" s="18" t="s">
        <v>0</v>
      </c>
      <c r="I477" s="28">
        <v>154</v>
      </c>
    </row>
    <row r="479" spans="1:9" ht="12" customHeight="1">
      <c r="A479" s="21" t="s">
        <v>121</v>
      </c>
      <c r="B479" s="32" t="s">
        <v>122</v>
      </c>
      <c r="C479" s="32"/>
      <c r="D479" s="32"/>
      <c r="E479" s="32"/>
      <c r="F479" s="21" t="s">
        <v>182</v>
      </c>
      <c r="I479" s="26">
        <v>0</v>
      </c>
    </row>
    <row r="480" spans="1:9" ht="12" customHeight="1">
      <c r="C480" s="21" t="s">
        <v>183</v>
      </c>
      <c r="D480" s="21" t="s">
        <v>522</v>
      </c>
      <c r="E480" s="21" t="s">
        <v>328</v>
      </c>
      <c r="F480" s="21" t="s">
        <v>523</v>
      </c>
      <c r="G480" s="23">
        <v>36.24</v>
      </c>
    </row>
    <row r="481" spans="1:9" ht="12" customHeight="1">
      <c r="C481" s="21" t="s">
        <v>183</v>
      </c>
      <c r="D481" s="21" t="s">
        <v>524</v>
      </c>
      <c r="E481" s="21" t="s">
        <v>331</v>
      </c>
      <c r="F481" s="21" t="s">
        <v>523</v>
      </c>
      <c r="G481" s="23">
        <v>45</v>
      </c>
    </row>
    <row r="482" spans="1:9" ht="12" customHeight="1">
      <c r="C482" s="21" t="s">
        <v>183</v>
      </c>
      <c r="D482" s="21" t="s">
        <v>525</v>
      </c>
      <c r="E482" s="21" t="s">
        <v>342</v>
      </c>
      <c r="F482" s="21" t="s">
        <v>523</v>
      </c>
      <c r="G482" s="23">
        <v>41.63</v>
      </c>
    </row>
    <row r="483" spans="1:9" ht="12" customHeight="1">
      <c r="C483" s="21" t="s">
        <v>183</v>
      </c>
      <c r="D483" s="21" t="s">
        <v>526</v>
      </c>
      <c r="E483" s="21" t="s">
        <v>364</v>
      </c>
      <c r="F483" s="21" t="s">
        <v>523</v>
      </c>
      <c r="G483" s="23">
        <v>13.98</v>
      </c>
    </row>
    <row r="484" spans="1:9" ht="12" customHeight="1">
      <c r="C484" s="21" t="s">
        <v>183</v>
      </c>
      <c r="D484" s="21" t="s">
        <v>527</v>
      </c>
      <c r="E484" s="21" t="s">
        <v>445</v>
      </c>
      <c r="F484" s="21" t="s">
        <v>523</v>
      </c>
      <c r="G484" s="23">
        <v>13.43</v>
      </c>
    </row>
    <row r="485" spans="1:9" ht="12" customHeight="1">
      <c r="C485" s="21" t="s">
        <v>183</v>
      </c>
      <c r="D485" s="21" t="s">
        <v>528</v>
      </c>
      <c r="E485" s="21" t="s">
        <v>323</v>
      </c>
      <c r="F485" s="21" t="s">
        <v>523</v>
      </c>
      <c r="G485" s="23">
        <v>123.75</v>
      </c>
    </row>
    <row r="486" spans="1:9" ht="12" customHeight="1">
      <c r="F486" s="18" t="s">
        <v>199</v>
      </c>
      <c r="G486" s="24">
        <v>274.02999999999997</v>
      </c>
      <c r="H486" s="24">
        <v>0</v>
      </c>
      <c r="I486" s="28">
        <v>274.02999999999997</v>
      </c>
    </row>
    <row r="487" spans="1:9" ht="12" customHeight="1">
      <c r="F487" s="18" t="s">
        <v>200</v>
      </c>
      <c r="G487" s="18" t="s">
        <v>0</v>
      </c>
      <c r="H487" s="18" t="s">
        <v>0</v>
      </c>
      <c r="I487" s="28">
        <v>274.02999999999997</v>
      </c>
    </row>
    <row r="489" spans="1:9" ht="12" customHeight="1">
      <c r="A489" s="21" t="s">
        <v>123</v>
      </c>
      <c r="B489" s="32" t="s">
        <v>124</v>
      </c>
      <c r="C489" s="32"/>
      <c r="D489" s="32"/>
      <c r="E489" s="32"/>
      <c r="F489" s="21" t="s">
        <v>182</v>
      </c>
      <c r="I489" s="26">
        <v>0</v>
      </c>
    </row>
    <row r="490" spans="1:9" ht="12" customHeight="1">
      <c r="C490" s="21" t="s">
        <v>183</v>
      </c>
      <c r="D490" s="21" t="s">
        <v>522</v>
      </c>
      <c r="E490" s="21" t="s">
        <v>328</v>
      </c>
      <c r="F490" s="21" t="s">
        <v>523</v>
      </c>
      <c r="G490" s="23">
        <v>311</v>
      </c>
    </row>
    <row r="491" spans="1:9" ht="12" customHeight="1">
      <c r="C491" s="21" t="s">
        <v>183</v>
      </c>
      <c r="D491" s="21" t="s">
        <v>529</v>
      </c>
      <c r="E491" s="21" t="s">
        <v>254</v>
      </c>
      <c r="F491" s="21" t="s">
        <v>530</v>
      </c>
      <c r="G491" s="23">
        <v>944.05</v>
      </c>
    </row>
    <row r="492" spans="1:9" ht="12" customHeight="1">
      <c r="C492" s="21" t="s">
        <v>183</v>
      </c>
      <c r="D492" s="21" t="s">
        <v>524</v>
      </c>
      <c r="E492" s="21" t="s">
        <v>331</v>
      </c>
      <c r="F492" s="21" t="s">
        <v>523</v>
      </c>
      <c r="G492" s="23">
        <v>322.55</v>
      </c>
    </row>
    <row r="493" spans="1:9" ht="12" customHeight="1">
      <c r="C493" s="21" t="s">
        <v>183</v>
      </c>
      <c r="D493" s="21" t="s">
        <v>525</v>
      </c>
      <c r="E493" s="21" t="s">
        <v>342</v>
      </c>
      <c r="F493" s="21" t="s">
        <v>523</v>
      </c>
      <c r="G493" s="23">
        <v>233.44</v>
      </c>
    </row>
    <row r="494" spans="1:9" ht="12" customHeight="1">
      <c r="C494" s="21" t="s">
        <v>183</v>
      </c>
      <c r="D494" s="21" t="s">
        <v>526</v>
      </c>
      <c r="E494" s="21" t="s">
        <v>364</v>
      </c>
      <c r="F494" s="21" t="s">
        <v>523</v>
      </c>
      <c r="G494" s="23">
        <v>383.2</v>
      </c>
    </row>
    <row r="495" spans="1:9" ht="12" customHeight="1">
      <c r="C495" s="21" t="s">
        <v>183</v>
      </c>
      <c r="D495" s="21" t="s">
        <v>527</v>
      </c>
      <c r="E495" s="21" t="s">
        <v>445</v>
      </c>
      <c r="F495" s="21" t="s">
        <v>523</v>
      </c>
      <c r="G495" s="23">
        <v>255.51</v>
      </c>
    </row>
    <row r="496" spans="1:9" ht="12" customHeight="1">
      <c r="C496" s="21" t="s">
        <v>183</v>
      </c>
      <c r="D496" s="21" t="s">
        <v>531</v>
      </c>
      <c r="E496" s="21" t="s">
        <v>299</v>
      </c>
      <c r="F496" s="21" t="s">
        <v>523</v>
      </c>
      <c r="G496" s="23">
        <v>291.37</v>
      </c>
    </row>
    <row r="497" spans="1:9" ht="12" customHeight="1">
      <c r="C497" s="21" t="s">
        <v>183</v>
      </c>
      <c r="D497" s="21" t="s">
        <v>528</v>
      </c>
      <c r="E497" s="21" t="s">
        <v>323</v>
      </c>
      <c r="F497" s="21" t="s">
        <v>523</v>
      </c>
      <c r="G497" s="23">
        <v>523.29</v>
      </c>
    </row>
    <row r="498" spans="1:9" ht="12" customHeight="1">
      <c r="F498" s="18" t="s">
        <v>199</v>
      </c>
      <c r="G498" s="24">
        <v>3264.41</v>
      </c>
      <c r="H498" s="24">
        <v>0</v>
      </c>
      <c r="I498" s="28">
        <v>3264.41</v>
      </c>
    </row>
    <row r="499" spans="1:9" ht="12" customHeight="1">
      <c r="F499" s="18" t="s">
        <v>200</v>
      </c>
      <c r="G499" s="18" t="s">
        <v>0</v>
      </c>
      <c r="H499" s="18" t="s">
        <v>0</v>
      </c>
      <c r="I499" s="28">
        <v>3264.41</v>
      </c>
    </row>
    <row r="501" spans="1:9" ht="12" customHeight="1">
      <c r="A501" s="21" t="s">
        <v>159</v>
      </c>
      <c r="B501" s="32" t="s">
        <v>53</v>
      </c>
      <c r="C501" s="32"/>
      <c r="D501" s="32"/>
      <c r="E501" s="32"/>
      <c r="F501" s="21" t="s">
        <v>182</v>
      </c>
      <c r="I501" s="26">
        <v>0</v>
      </c>
    </row>
    <row r="502" spans="1:9" ht="12" customHeight="1">
      <c r="C502" s="21" t="s">
        <v>280</v>
      </c>
      <c r="D502" s="21" t="s">
        <v>532</v>
      </c>
      <c r="E502" s="21" t="s">
        <v>282</v>
      </c>
      <c r="F502" s="21" t="s">
        <v>533</v>
      </c>
      <c r="G502" s="23">
        <v>648.75</v>
      </c>
    </row>
    <row r="503" spans="1:9" ht="12" customHeight="1">
      <c r="C503" s="32" t="s">
        <v>534</v>
      </c>
      <c r="D503" s="32"/>
      <c r="E503" s="32"/>
      <c r="F503" s="32"/>
    </row>
    <row r="504" spans="1:9" ht="12" customHeight="1">
      <c r="C504" s="32" t="s">
        <v>535</v>
      </c>
      <c r="D504" s="32"/>
      <c r="E504" s="32"/>
      <c r="F504" s="32"/>
    </row>
    <row r="505" spans="1:9" ht="12" customHeight="1">
      <c r="C505" s="32" t="s">
        <v>536</v>
      </c>
      <c r="D505" s="32"/>
      <c r="E505" s="32"/>
      <c r="F505" s="32"/>
    </row>
    <row r="506" spans="1:9" ht="12" customHeight="1">
      <c r="C506" s="21" t="s">
        <v>280</v>
      </c>
      <c r="D506" s="21" t="s">
        <v>281</v>
      </c>
      <c r="E506" s="21" t="s">
        <v>282</v>
      </c>
      <c r="F506" s="21" t="s">
        <v>283</v>
      </c>
      <c r="H506" s="23">
        <v>648.75</v>
      </c>
    </row>
    <row r="507" spans="1:9" ht="12" customHeight="1">
      <c r="C507" s="32" t="s">
        <v>284</v>
      </c>
      <c r="D507" s="32"/>
      <c r="E507" s="32"/>
      <c r="F507" s="32"/>
    </row>
    <row r="508" spans="1:9" ht="12" customHeight="1">
      <c r="C508" s="32" t="s">
        <v>285</v>
      </c>
      <c r="D508" s="32"/>
      <c r="E508" s="32"/>
      <c r="F508" s="32"/>
    </row>
    <row r="509" spans="1:9" ht="12" customHeight="1">
      <c r="C509" s="32" t="s">
        <v>286</v>
      </c>
      <c r="D509" s="32"/>
      <c r="E509" s="32"/>
      <c r="F509" s="32"/>
    </row>
    <row r="510" spans="1:9" ht="12" customHeight="1">
      <c r="C510" s="32" t="s">
        <v>287</v>
      </c>
      <c r="D510" s="32"/>
      <c r="E510" s="32"/>
      <c r="F510" s="32"/>
    </row>
    <row r="511" spans="1:9" ht="12" customHeight="1">
      <c r="C511" s="21" t="s">
        <v>280</v>
      </c>
      <c r="D511" s="21" t="s">
        <v>288</v>
      </c>
      <c r="E511" s="21" t="s">
        <v>289</v>
      </c>
      <c r="F511" s="21" t="s">
        <v>283</v>
      </c>
      <c r="H511" s="23">
        <v>631.16</v>
      </c>
    </row>
    <row r="512" spans="1:9" ht="12" customHeight="1">
      <c r="C512" s="32" t="s">
        <v>284</v>
      </c>
      <c r="D512" s="32"/>
      <c r="E512" s="32"/>
      <c r="F512" s="32"/>
    </row>
    <row r="513" spans="3:8" ht="12" customHeight="1">
      <c r="C513" s="32" t="s">
        <v>285</v>
      </c>
      <c r="D513" s="32"/>
      <c r="E513" s="32"/>
      <c r="F513" s="32"/>
    </row>
    <row r="514" spans="3:8" ht="12" customHeight="1">
      <c r="C514" s="32" t="s">
        <v>286</v>
      </c>
      <c r="D514" s="32"/>
      <c r="E514" s="32"/>
      <c r="F514" s="32"/>
    </row>
    <row r="515" spans="3:8" ht="12" customHeight="1">
      <c r="C515" s="32" t="s">
        <v>287</v>
      </c>
      <c r="D515" s="32"/>
      <c r="E515" s="32"/>
      <c r="F515" s="32"/>
    </row>
    <row r="516" spans="3:8" ht="12" customHeight="1">
      <c r="C516" s="21" t="s">
        <v>280</v>
      </c>
      <c r="D516" s="21" t="s">
        <v>537</v>
      </c>
      <c r="E516" s="21" t="s">
        <v>289</v>
      </c>
      <c r="F516" s="21" t="s">
        <v>533</v>
      </c>
      <c r="G516" s="23">
        <v>631.16</v>
      </c>
    </row>
    <row r="517" spans="3:8" ht="12" customHeight="1">
      <c r="C517" s="32" t="s">
        <v>534</v>
      </c>
      <c r="D517" s="32"/>
      <c r="E517" s="32"/>
      <c r="F517" s="32"/>
    </row>
    <row r="518" spans="3:8" ht="12" customHeight="1">
      <c r="C518" s="32" t="s">
        <v>535</v>
      </c>
      <c r="D518" s="32"/>
      <c r="E518" s="32"/>
      <c r="F518" s="32"/>
    </row>
    <row r="519" spans="3:8" ht="12" customHeight="1">
      <c r="C519" s="32" t="s">
        <v>536</v>
      </c>
      <c r="D519" s="32"/>
      <c r="E519" s="32"/>
      <c r="F519" s="32"/>
    </row>
    <row r="520" spans="3:8" ht="12" customHeight="1">
      <c r="C520" s="21" t="s">
        <v>280</v>
      </c>
      <c r="D520" s="21" t="s">
        <v>538</v>
      </c>
      <c r="E520" s="21" t="s">
        <v>291</v>
      </c>
      <c r="F520" s="21" t="s">
        <v>533</v>
      </c>
      <c r="G520" s="23">
        <v>554.1</v>
      </c>
    </row>
    <row r="521" spans="3:8" ht="12" customHeight="1">
      <c r="C521" s="32" t="s">
        <v>534</v>
      </c>
      <c r="D521" s="32"/>
      <c r="E521" s="32"/>
      <c r="F521" s="32"/>
    </row>
    <row r="522" spans="3:8" ht="12" customHeight="1">
      <c r="C522" s="32" t="s">
        <v>535</v>
      </c>
      <c r="D522" s="32"/>
      <c r="E522" s="32"/>
      <c r="F522" s="32"/>
    </row>
    <row r="523" spans="3:8" ht="12" customHeight="1">
      <c r="C523" s="32" t="s">
        <v>536</v>
      </c>
      <c r="D523" s="32"/>
      <c r="E523" s="32"/>
      <c r="F523" s="32"/>
    </row>
    <row r="524" spans="3:8" ht="12" customHeight="1">
      <c r="C524" s="21" t="s">
        <v>280</v>
      </c>
      <c r="D524" s="21" t="s">
        <v>290</v>
      </c>
      <c r="E524" s="21" t="s">
        <v>291</v>
      </c>
      <c r="F524" s="21" t="s">
        <v>283</v>
      </c>
      <c r="H524" s="23">
        <v>554.1</v>
      </c>
    </row>
    <row r="525" spans="3:8" ht="12" customHeight="1">
      <c r="C525" s="32" t="s">
        <v>284</v>
      </c>
      <c r="D525" s="32"/>
      <c r="E525" s="32"/>
      <c r="F525" s="32"/>
    </row>
    <row r="526" spans="3:8" ht="12" customHeight="1">
      <c r="C526" s="32" t="s">
        <v>285</v>
      </c>
      <c r="D526" s="32"/>
      <c r="E526" s="32"/>
      <c r="F526" s="32"/>
    </row>
    <row r="527" spans="3:8" ht="12" customHeight="1">
      <c r="C527" s="32" t="s">
        <v>286</v>
      </c>
      <c r="D527" s="32"/>
      <c r="E527" s="32"/>
      <c r="F527" s="32"/>
    </row>
    <row r="528" spans="3:8" ht="12" customHeight="1">
      <c r="C528" s="32" t="s">
        <v>287</v>
      </c>
      <c r="D528" s="32"/>
      <c r="E528" s="32"/>
      <c r="F528" s="32"/>
    </row>
    <row r="529" spans="3:8" ht="12" customHeight="1">
      <c r="C529" s="21" t="s">
        <v>280</v>
      </c>
      <c r="D529" s="21" t="s">
        <v>539</v>
      </c>
      <c r="E529" s="21" t="s">
        <v>235</v>
      </c>
      <c r="F529" s="21" t="s">
        <v>533</v>
      </c>
      <c r="G529" s="23">
        <v>595.42999999999995</v>
      </c>
    </row>
    <row r="530" spans="3:8" ht="12" customHeight="1">
      <c r="C530" s="32" t="s">
        <v>534</v>
      </c>
      <c r="D530" s="32"/>
      <c r="E530" s="32"/>
      <c r="F530" s="32"/>
    </row>
    <row r="531" spans="3:8" ht="12" customHeight="1">
      <c r="C531" s="32" t="s">
        <v>535</v>
      </c>
      <c r="D531" s="32"/>
      <c r="E531" s="32"/>
      <c r="F531" s="32"/>
    </row>
    <row r="532" spans="3:8" ht="12" customHeight="1">
      <c r="C532" s="32" t="s">
        <v>536</v>
      </c>
      <c r="D532" s="32"/>
      <c r="E532" s="32"/>
      <c r="F532" s="32"/>
    </row>
    <row r="533" spans="3:8" ht="12" customHeight="1">
      <c r="C533" s="21" t="s">
        <v>280</v>
      </c>
      <c r="D533" s="21" t="s">
        <v>292</v>
      </c>
      <c r="E533" s="21" t="s">
        <v>235</v>
      </c>
      <c r="F533" s="21" t="s">
        <v>283</v>
      </c>
      <c r="H533" s="23">
        <v>595.42999999999995</v>
      </c>
    </row>
    <row r="534" spans="3:8" ht="12" customHeight="1">
      <c r="C534" s="32" t="s">
        <v>284</v>
      </c>
      <c r="D534" s="32"/>
      <c r="E534" s="32"/>
      <c r="F534" s="32"/>
    </row>
    <row r="535" spans="3:8" ht="12" customHeight="1">
      <c r="C535" s="32" t="s">
        <v>293</v>
      </c>
      <c r="D535" s="32"/>
      <c r="E535" s="32"/>
      <c r="F535" s="32"/>
    </row>
    <row r="536" spans="3:8" ht="12" customHeight="1">
      <c r="C536" s="32" t="s">
        <v>294</v>
      </c>
      <c r="D536" s="32"/>
      <c r="E536" s="32"/>
      <c r="F536" s="32"/>
    </row>
    <row r="537" spans="3:8" ht="12" customHeight="1">
      <c r="C537" s="32" t="s">
        <v>295</v>
      </c>
      <c r="D537" s="32"/>
      <c r="E537" s="32"/>
      <c r="F537" s="32"/>
    </row>
    <row r="538" spans="3:8" ht="12" customHeight="1">
      <c r="C538" s="21" t="s">
        <v>280</v>
      </c>
      <c r="D538" s="21" t="s">
        <v>540</v>
      </c>
      <c r="E538" s="21" t="s">
        <v>297</v>
      </c>
      <c r="F538" s="21" t="s">
        <v>533</v>
      </c>
      <c r="G538" s="23">
        <v>545.26</v>
      </c>
    </row>
    <row r="539" spans="3:8" ht="12" customHeight="1">
      <c r="C539" s="32" t="s">
        <v>534</v>
      </c>
      <c r="D539" s="32"/>
      <c r="E539" s="32"/>
      <c r="F539" s="32"/>
    </row>
    <row r="540" spans="3:8" ht="12" customHeight="1">
      <c r="C540" s="32" t="s">
        <v>535</v>
      </c>
      <c r="D540" s="32"/>
      <c r="E540" s="32"/>
      <c r="F540" s="32"/>
    </row>
    <row r="541" spans="3:8" ht="12" customHeight="1">
      <c r="C541" s="32" t="s">
        <v>536</v>
      </c>
      <c r="D541" s="32"/>
      <c r="E541" s="32"/>
      <c r="F541" s="32"/>
    </row>
    <row r="542" spans="3:8" ht="12" customHeight="1">
      <c r="C542" s="21" t="s">
        <v>280</v>
      </c>
      <c r="D542" s="21" t="s">
        <v>296</v>
      </c>
      <c r="E542" s="21" t="s">
        <v>297</v>
      </c>
      <c r="F542" s="21" t="s">
        <v>283</v>
      </c>
      <c r="H542" s="23">
        <v>545.26</v>
      </c>
    </row>
    <row r="543" spans="3:8" ht="12" customHeight="1">
      <c r="C543" s="32" t="s">
        <v>284</v>
      </c>
      <c r="D543" s="32"/>
      <c r="E543" s="32"/>
      <c r="F543" s="32"/>
    </row>
    <row r="544" spans="3:8" ht="12" customHeight="1">
      <c r="C544" s="32" t="s">
        <v>293</v>
      </c>
      <c r="D544" s="32"/>
      <c r="E544" s="32"/>
      <c r="F544" s="32"/>
    </row>
    <row r="545" spans="3:8" ht="12" customHeight="1">
      <c r="C545" s="32" t="s">
        <v>294</v>
      </c>
      <c r="D545" s="32"/>
      <c r="E545" s="32"/>
      <c r="F545" s="32"/>
    </row>
    <row r="546" spans="3:8" ht="12" customHeight="1">
      <c r="C546" s="32" t="s">
        <v>295</v>
      </c>
      <c r="D546" s="32"/>
      <c r="E546" s="32"/>
      <c r="F546" s="32"/>
    </row>
    <row r="547" spans="3:8" ht="12" customHeight="1">
      <c r="C547" s="21" t="s">
        <v>280</v>
      </c>
      <c r="D547" s="21" t="s">
        <v>541</v>
      </c>
      <c r="E547" s="21" t="s">
        <v>299</v>
      </c>
      <c r="F547" s="21" t="s">
        <v>533</v>
      </c>
      <c r="G547" s="23">
        <v>517.55999999999995</v>
      </c>
    </row>
    <row r="548" spans="3:8" ht="12" customHeight="1">
      <c r="C548" s="32" t="s">
        <v>534</v>
      </c>
      <c r="D548" s="32"/>
      <c r="E548" s="32"/>
      <c r="F548" s="32"/>
    </row>
    <row r="549" spans="3:8" ht="12" customHeight="1">
      <c r="C549" s="32" t="s">
        <v>535</v>
      </c>
      <c r="D549" s="32"/>
      <c r="E549" s="32"/>
      <c r="F549" s="32"/>
    </row>
    <row r="550" spans="3:8" ht="12" customHeight="1">
      <c r="C550" s="32" t="s">
        <v>536</v>
      </c>
      <c r="D550" s="32"/>
      <c r="E550" s="32"/>
      <c r="F550" s="32"/>
    </row>
    <row r="551" spans="3:8" ht="12" customHeight="1">
      <c r="C551" s="21" t="s">
        <v>280</v>
      </c>
      <c r="D551" s="21" t="s">
        <v>298</v>
      </c>
      <c r="E551" s="21" t="s">
        <v>299</v>
      </c>
      <c r="F551" s="21" t="s">
        <v>283</v>
      </c>
      <c r="H551" s="23">
        <v>517.55999999999995</v>
      </c>
    </row>
    <row r="552" spans="3:8" ht="12" customHeight="1">
      <c r="C552" s="32" t="s">
        <v>284</v>
      </c>
      <c r="D552" s="32"/>
      <c r="E552" s="32"/>
      <c r="F552" s="32"/>
    </row>
    <row r="553" spans="3:8" ht="12" customHeight="1">
      <c r="C553" s="32" t="s">
        <v>293</v>
      </c>
      <c r="D553" s="32"/>
      <c r="E553" s="32"/>
      <c r="F553" s="32"/>
    </row>
    <row r="554" spans="3:8" ht="12" customHeight="1">
      <c r="C554" s="32" t="s">
        <v>294</v>
      </c>
      <c r="D554" s="32"/>
      <c r="E554" s="32"/>
      <c r="F554" s="32"/>
    </row>
    <row r="555" spans="3:8" ht="12" customHeight="1">
      <c r="C555" s="32" t="s">
        <v>295</v>
      </c>
      <c r="D555" s="32"/>
      <c r="E555" s="32"/>
      <c r="F555" s="32"/>
    </row>
    <row r="556" spans="3:8" ht="12" customHeight="1">
      <c r="C556" s="21" t="s">
        <v>280</v>
      </c>
      <c r="D556" s="21" t="s">
        <v>542</v>
      </c>
      <c r="E556" s="21" t="s">
        <v>226</v>
      </c>
      <c r="F556" s="21" t="s">
        <v>533</v>
      </c>
      <c r="G556" s="23">
        <v>469.11</v>
      </c>
    </row>
    <row r="557" spans="3:8" ht="12" customHeight="1">
      <c r="C557" s="32" t="s">
        <v>534</v>
      </c>
      <c r="D557" s="32"/>
      <c r="E557" s="32"/>
      <c r="F557" s="32"/>
    </row>
    <row r="558" spans="3:8" ht="12" customHeight="1">
      <c r="C558" s="32" t="s">
        <v>535</v>
      </c>
      <c r="D558" s="32"/>
      <c r="E558" s="32"/>
      <c r="F558" s="32"/>
    </row>
    <row r="559" spans="3:8" ht="12" customHeight="1">
      <c r="C559" s="32" t="s">
        <v>536</v>
      </c>
      <c r="D559" s="32"/>
      <c r="E559" s="32"/>
      <c r="F559" s="32"/>
    </row>
    <row r="560" spans="3:8" ht="12" customHeight="1">
      <c r="C560" s="21" t="s">
        <v>280</v>
      </c>
      <c r="D560" s="21" t="s">
        <v>300</v>
      </c>
      <c r="E560" s="21" t="s">
        <v>226</v>
      </c>
      <c r="F560" s="21" t="s">
        <v>283</v>
      </c>
      <c r="H560" s="23">
        <v>469.11</v>
      </c>
    </row>
    <row r="561" spans="1:9" ht="12" customHeight="1">
      <c r="C561" s="32" t="s">
        <v>284</v>
      </c>
      <c r="D561" s="32"/>
      <c r="E561" s="32"/>
      <c r="F561" s="32"/>
    </row>
    <row r="562" spans="1:9" ht="12" customHeight="1">
      <c r="C562" s="32" t="s">
        <v>293</v>
      </c>
      <c r="D562" s="32"/>
      <c r="E562" s="32"/>
      <c r="F562" s="32"/>
    </row>
    <row r="563" spans="1:9" ht="12" customHeight="1">
      <c r="C563" s="32" t="s">
        <v>294</v>
      </c>
      <c r="D563" s="32"/>
      <c r="E563" s="32"/>
      <c r="F563" s="32"/>
    </row>
    <row r="564" spans="1:9" ht="12" customHeight="1">
      <c r="C564" s="32" t="s">
        <v>295</v>
      </c>
      <c r="D564" s="32"/>
      <c r="E564" s="32"/>
      <c r="F564" s="32"/>
    </row>
    <row r="565" spans="1:9" ht="12" customHeight="1">
      <c r="F565" s="18" t="s">
        <v>199</v>
      </c>
      <c r="G565" s="24">
        <v>3961.37</v>
      </c>
      <c r="H565" s="24">
        <v>3961.37</v>
      </c>
      <c r="I565" s="28">
        <v>0</v>
      </c>
    </row>
    <row r="566" spans="1:9" ht="12" customHeight="1">
      <c r="F566" s="18" t="s">
        <v>200</v>
      </c>
      <c r="G566" s="18" t="s">
        <v>0</v>
      </c>
      <c r="H566" s="18" t="s">
        <v>0</v>
      </c>
      <c r="I566" s="28">
        <v>0</v>
      </c>
    </row>
    <row r="568" spans="1:9" ht="12" customHeight="1">
      <c r="A568" s="21" t="s">
        <v>160</v>
      </c>
      <c r="B568" s="32" t="s">
        <v>161</v>
      </c>
      <c r="C568" s="32"/>
      <c r="D568" s="32"/>
      <c r="E568" s="32"/>
      <c r="F568" s="21" t="s">
        <v>182</v>
      </c>
      <c r="I568" s="26">
        <v>0</v>
      </c>
    </row>
    <row r="569" spans="1:9" ht="12" customHeight="1">
      <c r="C569" s="21" t="s">
        <v>183</v>
      </c>
      <c r="D569" s="21" t="s">
        <v>543</v>
      </c>
      <c r="E569" s="21" t="s">
        <v>190</v>
      </c>
      <c r="F569" s="21" t="s">
        <v>519</v>
      </c>
      <c r="G569" s="23">
        <v>12283.33</v>
      </c>
    </row>
    <row r="570" spans="1:9" ht="12" customHeight="1">
      <c r="C570" s="21" t="s">
        <v>183</v>
      </c>
      <c r="D570" s="21" t="s">
        <v>544</v>
      </c>
      <c r="E570" s="21" t="s">
        <v>190</v>
      </c>
      <c r="F570" s="21" t="s">
        <v>545</v>
      </c>
      <c r="G570" s="23">
        <v>13000</v>
      </c>
    </row>
    <row r="571" spans="1:9" ht="12" customHeight="1">
      <c r="C571" s="21" t="s">
        <v>183</v>
      </c>
      <c r="D571" s="21" t="s">
        <v>546</v>
      </c>
      <c r="E571" s="21" t="s">
        <v>492</v>
      </c>
      <c r="F571" s="21" t="s">
        <v>547</v>
      </c>
      <c r="G571" s="23">
        <v>1140</v>
      </c>
    </row>
    <row r="572" spans="1:9" ht="12" customHeight="1">
      <c r="C572" s="21" t="s">
        <v>183</v>
      </c>
      <c r="D572" s="21" t="s">
        <v>548</v>
      </c>
      <c r="E572" s="21" t="s">
        <v>346</v>
      </c>
      <c r="F572" s="21" t="s">
        <v>547</v>
      </c>
      <c r="G572" s="23">
        <v>1215</v>
      </c>
    </row>
    <row r="573" spans="1:9" ht="12" customHeight="1">
      <c r="C573" s="21" t="s">
        <v>258</v>
      </c>
      <c r="D573" s="21" t="s">
        <v>549</v>
      </c>
      <c r="E573" s="21" t="s">
        <v>550</v>
      </c>
      <c r="F573" s="21" t="s">
        <v>260</v>
      </c>
      <c r="H573" s="23">
        <v>945</v>
      </c>
    </row>
    <row r="574" spans="1:9" ht="12" customHeight="1">
      <c r="C574" s="21" t="s">
        <v>183</v>
      </c>
      <c r="D574" s="21" t="s">
        <v>551</v>
      </c>
      <c r="E574" s="21" t="s">
        <v>196</v>
      </c>
      <c r="F574" s="21" t="s">
        <v>545</v>
      </c>
      <c r="G574" s="23">
        <v>47000</v>
      </c>
    </row>
    <row r="575" spans="1:9" ht="12" customHeight="1">
      <c r="C575" s="21" t="s">
        <v>183</v>
      </c>
      <c r="D575" s="21" t="s">
        <v>552</v>
      </c>
      <c r="E575" s="21" t="s">
        <v>247</v>
      </c>
      <c r="F575" s="21" t="s">
        <v>547</v>
      </c>
      <c r="G575" s="23">
        <v>1155</v>
      </c>
    </row>
    <row r="576" spans="1:9" ht="12" customHeight="1">
      <c r="C576" s="21" t="s">
        <v>183</v>
      </c>
      <c r="D576" s="21" t="s">
        <v>553</v>
      </c>
      <c r="E576" s="21" t="s">
        <v>247</v>
      </c>
      <c r="F576" s="21" t="s">
        <v>554</v>
      </c>
      <c r="G576" s="23">
        <v>2000</v>
      </c>
    </row>
    <row r="577" spans="1:9" ht="12" customHeight="1">
      <c r="C577" s="21" t="s">
        <v>258</v>
      </c>
      <c r="D577" s="21" t="s">
        <v>555</v>
      </c>
      <c r="E577" s="21" t="s">
        <v>247</v>
      </c>
      <c r="F577" s="21" t="s">
        <v>260</v>
      </c>
      <c r="H577" s="23">
        <v>3535</v>
      </c>
    </row>
    <row r="578" spans="1:9" ht="12" customHeight="1">
      <c r="C578" s="21" t="s">
        <v>183</v>
      </c>
      <c r="D578" s="21" t="s">
        <v>556</v>
      </c>
      <c r="E578" s="21" t="s">
        <v>557</v>
      </c>
      <c r="F578" s="21" t="s">
        <v>519</v>
      </c>
      <c r="G578" s="23">
        <v>44750</v>
      </c>
    </row>
    <row r="579" spans="1:9" ht="12" customHeight="1">
      <c r="C579" s="21" t="s">
        <v>183</v>
      </c>
      <c r="D579" s="21" t="s">
        <v>558</v>
      </c>
      <c r="E579" s="21" t="s">
        <v>557</v>
      </c>
      <c r="F579" s="21" t="s">
        <v>519</v>
      </c>
      <c r="G579" s="23">
        <v>32466.67</v>
      </c>
    </row>
    <row r="580" spans="1:9" ht="12" customHeight="1">
      <c r="C580" s="21" t="s">
        <v>559</v>
      </c>
      <c r="D580" s="21" t="s">
        <v>556</v>
      </c>
      <c r="E580" s="21" t="s">
        <v>557</v>
      </c>
      <c r="F580" s="21" t="s">
        <v>560</v>
      </c>
      <c r="H580" s="23">
        <v>44750</v>
      </c>
    </row>
    <row r="581" spans="1:9" ht="12" customHeight="1">
      <c r="C581" s="21" t="s">
        <v>183</v>
      </c>
      <c r="D581" s="21" t="s">
        <v>561</v>
      </c>
      <c r="E581" s="21" t="s">
        <v>562</v>
      </c>
      <c r="F581" s="21" t="s">
        <v>563</v>
      </c>
      <c r="G581" s="23">
        <v>1250</v>
      </c>
    </row>
    <row r="582" spans="1:9" ht="12" customHeight="1">
      <c r="C582" s="21" t="s">
        <v>183</v>
      </c>
      <c r="D582" s="21" t="s">
        <v>564</v>
      </c>
      <c r="E582" s="21" t="s">
        <v>562</v>
      </c>
      <c r="F582" s="21" t="s">
        <v>565</v>
      </c>
      <c r="G582" s="23">
        <v>95</v>
      </c>
    </row>
    <row r="583" spans="1:9" ht="12" customHeight="1">
      <c r="C583" s="21" t="s">
        <v>183</v>
      </c>
      <c r="D583" s="21" t="s">
        <v>566</v>
      </c>
      <c r="E583" s="21" t="s">
        <v>228</v>
      </c>
      <c r="F583" s="21" t="s">
        <v>567</v>
      </c>
      <c r="G583" s="23">
        <v>1775</v>
      </c>
    </row>
    <row r="584" spans="1:9" ht="12" customHeight="1">
      <c r="F584" s="18" t="s">
        <v>199</v>
      </c>
      <c r="G584" s="24">
        <v>158130</v>
      </c>
      <c r="H584" s="24">
        <v>49230</v>
      </c>
      <c r="I584" s="28">
        <v>108900</v>
      </c>
    </row>
    <row r="585" spans="1:9" ht="12" customHeight="1">
      <c r="F585" s="18" t="s">
        <v>200</v>
      </c>
      <c r="G585" s="18" t="s">
        <v>0</v>
      </c>
      <c r="H585" s="18" t="s">
        <v>0</v>
      </c>
      <c r="I585" s="28">
        <v>108900</v>
      </c>
    </row>
    <row r="587" spans="1:9" ht="12" customHeight="1">
      <c r="A587" s="21" t="s">
        <v>146</v>
      </c>
      <c r="B587" s="32" t="s">
        <v>147</v>
      </c>
      <c r="C587" s="32"/>
      <c r="D587" s="32"/>
      <c r="E587" s="32"/>
      <c r="F587" s="21" t="s">
        <v>182</v>
      </c>
      <c r="I587" s="26">
        <v>0</v>
      </c>
    </row>
    <row r="589" spans="1:9" ht="12" customHeight="1">
      <c r="C589" s="21" t="s">
        <v>280</v>
      </c>
      <c r="D589" s="21" t="s">
        <v>568</v>
      </c>
      <c r="E589" s="21" t="s">
        <v>569</v>
      </c>
      <c r="F589" s="21" t="s">
        <v>570</v>
      </c>
      <c r="G589" s="23">
        <v>17543.169999999998</v>
      </c>
    </row>
    <row r="590" spans="1:9" ht="12" customHeight="1">
      <c r="C590" s="21" t="s">
        <v>236</v>
      </c>
      <c r="D590" s="21" t="s">
        <v>571</v>
      </c>
      <c r="E590" s="21" t="s">
        <v>416</v>
      </c>
      <c r="F590" s="21" t="s">
        <v>572</v>
      </c>
      <c r="H590" s="23">
        <v>0.01</v>
      </c>
    </row>
    <row r="591" spans="1:9" ht="12" customHeight="1">
      <c r="C591" s="21" t="s">
        <v>280</v>
      </c>
      <c r="D591" s="21" t="s">
        <v>573</v>
      </c>
      <c r="E591" s="21" t="s">
        <v>268</v>
      </c>
      <c r="F591" s="21" t="s">
        <v>570</v>
      </c>
      <c r="G591" s="23">
        <v>17543.16</v>
      </c>
    </row>
    <row r="592" spans="1:9" ht="12" customHeight="1">
      <c r="C592" s="21" t="s">
        <v>280</v>
      </c>
      <c r="D592" s="21" t="s">
        <v>574</v>
      </c>
      <c r="E592" s="21" t="s">
        <v>575</v>
      </c>
      <c r="F592" s="21" t="s">
        <v>570</v>
      </c>
      <c r="G592" s="23">
        <v>17543.16</v>
      </c>
    </row>
    <row r="593" spans="3:9" ht="12" customHeight="1">
      <c r="C593" s="21" t="s">
        <v>280</v>
      </c>
      <c r="D593" s="21" t="s">
        <v>576</v>
      </c>
      <c r="E593" s="21" t="s">
        <v>577</v>
      </c>
      <c r="F593" s="21" t="s">
        <v>570</v>
      </c>
      <c r="G593" s="23">
        <v>17543.16</v>
      </c>
    </row>
    <row r="594" spans="3:9" ht="12" customHeight="1">
      <c r="C594" s="21" t="s">
        <v>280</v>
      </c>
      <c r="D594" s="21" t="s">
        <v>578</v>
      </c>
      <c r="E594" s="21" t="s">
        <v>579</v>
      </c>
      <c r="F594" s="21" t="s">
        <v>570</v>
      </c>
      <c r="G594" s="23">
        <v>17543.16</v>
      </c>
    </row>
    <row r="595" spans="3:9" ht="12" customHeight="1">
      <c r="C595" s="21" t="s">
        <v>280</v>
      </c>
      <c r="D595" s="21" t="s">
        <v>580</v>
      </c>
      <c r="E595" s="21" t="s">
        <v>196</v>
      </c>
      <c r="F595" s="21" t="s">
        <v>570</v>
      </c>
      <c r="G595" s="23">
        <v>17543.16</v>
      </c>
    </row>
    <row r="596" spans="3:9" ht="12" customHeight="1">
      <c r="C596" s="21" t="s">
        <v>280</v>
      </c>
      <c r="D596" s="21" t="s">
        <v>581</v>
      </c>
      <c r="E596" s="21" t="s">
        <v>582</v>
      </c>
      <c r="F596" s="21" t="s">
        <v>570</v>
      </c>
      <c r="G596" s="23">
        <v>17543.16</v>
      </c>
    </row>
    <row r="597" spans="3:9" ht="12" customHeight="1">
      <c r="F597" s="18" t="s">
        <v>199</v>
      </c>
      <c r="G597" s="24">
        <v>122802.13</v>
      </c>
      <c r="H597" s="24">
        <v>0.01</v>
      </c>
      <c r="I597" s="28">
        <v>122802.12</v>
      </c>
    </row>
    <row r="598" spans="3:9" ht="12" customHeight="1">
      <c r="F598" s="18" t="s">
        <v>200</v>
      </c>
      <c r="G598" s="18" t="s">
        <v>0</v>
      </c>
      <c r="H598" s="18" t="s">
        <v>0</v>
      </c>
      <c r="I598" s="28">
        <v>122802.12</v>
      </c>
    </row>
    <row r="600" spans="3:9" ht="12" customHeight="1">
      <c r="F600" s="18" t="s">
        <v>583</v>
      </c>
      <c r="G600" s="24">
        <v>555919.25</v>
      </c>
      <c r="H600" s="24">
        <v>57262.21</v>
      </c>
      <c r="I600" s="28">
        <v>498657.04</v>
      </c>
    </row>
  </sheetData>
  <mergeCells count="165">
    <mergeCell ref="C564:F564"/>
    <mergeCell ref="B568:E568"/>
    <mergeCell ref="B587:E587"/>
    <mergeCell ref="C557:F557"/>
    <mergeCell ref="C558:F558"/>
    <mergeCell ref="C559:F559"/>
    <mergeCell ref="C561:F561"/>
    <mergeCell ref="C562:F562"/>
    <mergeCell ref="C563:F563"/>
    <mergeCell ref="C549:F549"/>
    <mergeCell ref="C550:F550"/>
    <mergeCell ref="C552:F552"/>
    <mergeCell ref="C553:F553"/>
    <mergeCell ref="C554:F554"/>
    <mergeCell ref="C555:F555"/>
    <mergeCell ref="C541:F541"/>
    <mergeCell ref="C543:F543"/>
    <mergeCell ref="C544:F544"/>
    <mergeCell ref="C545:F545"/>
    <mergeCell ref="C546:F546"/>
    <mergeCell ref="C548:F548"/>
    <mergeCell ref="C534:F534"/>
    <mergeCell ref="C535:F535"/>
    <mergeCell ref="C536:F536"/>
    <mergeCell ref="C537:F537"/>
    <mergeCell ref="C539:F539"/>
    <mergeCell ref="C540:F540"/>
    <mergeCell ref="C526:F526"/>
    <mergeCell ref="C527:F527"/>
    <mergeCell ref="C528:F528"/>
    <mergeCell ref="C530:F530"/>
    <mergeCell ref="C531:F531"/>
    <mergeCell ref="C532:F532"/>
    <mergeCell ref="C518:F518"/>
    <mergeCell ref="C519:F519"/>
    <mergeCell ref="C521:F521"/>
    <mergeCell ref="C522:F522"/>
    <mergeCell ref="C523:F523"/>
    <mergeCell ref="C525:F525"/>
    <mergeCell ref="C510:F510"/>
    <mergeCell ref="C512:F512"/>
    <mergeCell ref="C513:F513"/>
    <mergeCell ref="C514:F514"/>
    <mergeCell ref="C515:F515"/>
    <mergeCell ref="C517:F517"/>
    <mergeCell ref="C503:F503"/>
    <mergeCell ref="C504:F504"/>
    <mergeCell ref="C505:F505"/>
    <mergeCell ref="C507:F507"/>
    <mergeCell ref="C508:F508"/>
    <mergeCell ref="C509:F509"/>
    <mergeCell ref="B464:E464"/>
    <mergeCell ref="B469:E469"/>
    <mergeCell ref="B474:E474"/>
    <mergeCell ref="B479:E479"/>
    <mergeCell ref="B489:E489"/>
    <mergeCell ref="B501:E501"/>
    <mergeCell ref="B438:E438"/>
    <mergeCell ref="C441:F441"/>
    <mergeCell ref="C449:F449"/>
    <mergeCell ref="B453:E453"/>
    <mergeCell ref="C456:F456"/>
    <mergeCell ref="C460:F460"/>
    <mergeCell ref="C395:F395"/>
    <mergeCell ref="B401:E401"/>
    <mergeCell ref="B406:E406"/>
    <mergeCell ref="B412:E412"/>
    <mergeCell ref="B423:E423"/>
    <mergeCell ref="B428:E428"/>
    <mergeCell ref="B354:E354"/>
    <mergeCell ref="B360:E360"/>
    <mergeCell ref="B368:E368"/>
    <mergeCell ref="B374:E374"/>
    <mergeCell ref="C376:F376"/>
    <mergeCell ref="B380:E380"/>
    <mergeCell ref="B283:E283"/>
    <mergeCell ref="B292:E292"/>
    <mergeCell ref="B298:E298"/>
    <mergeCell ref="B316:E316"/>
    <mergeCell ref="B321:E321"/>
    <mergeCell ref="B339:E339"/>
    <mergeCell ref="B212:E212"/>
    <mergeCell ref="B232:E232"/>
    <mergeCell ref="B244:E244"/>
    <mergeCell ref="B256:E256"/>
    <mergeCell ref="B273:E273"/>
    <mergeCell ref="B278:E278"/>
    <mergeCell ref="B168:E168"/>
    <mergeCell ref="C173:F173"/>
    <mergeCell ref="B177:E177"/>
    <mergeCell ref="B186:E186"/>
    <mergeCell ref="B191:E191"/>
    <mergeCell ref="B201:E201"/>
    <mergeCell ref="C153:F153"/>
    <mergeCell ref="C156:F156"/>
    <mergeCell ref="C157:F157"/>
    <mergeCell ref="C158:F158"/>
    <mergeCell ref="C159:F159"/>
    <mergeCell ref="B163:E163"/>
    <mergeCell ref="C145:F145"/>
    <mergeCell ref="C146:F146"/>
    <mergeCell ref="C147:F147"/>
    <mergeCell ref="C150:F150"/>
    <mergeCell ref="C151:F151"/>
    <mergeCell ref="C152:F152"/>
    <mergeCell ref="C135:F135"/>
    <mergeCell ref="C137:F137"/>
    <mergeCell ref="C138:F138"/>
    <mergeCell ref="C139:F139"/>
    <mergeCell ref="C140:F140"/>
    <mergeCell ref="C144:F144"/>
    <mergeCell ref="C127:F127"/>
    <mergeCell ref="C129:F129"/>
    <mergeCell ref="C130:F130"/>
    <mergeCell ref="C131:F131"/>
    <mergeCell ref="C132:F132"/>
    <mergeCell ref="C134:F134"/>
    <mergeCell ref="C120:F120"/>
    <mergeCell ref="C121:F121"/>
    <mergeCell ref="C122:F122"/>
    <mergeCell ref="C124:F124"/>
    <mergeCell ref="C125:F125"/>
    <mergeCell ref="C126:F126"/>
    <mergeCell ref="C110:F110"/>
    <mergeCell ref="C111:F111"/>
    <mergeCell ref="C112:F112"/>
    <mergeCell ref="C113:F113"/>
    <mergeCell ref="B117:E117"/>
    <mergeCell ref="C119:F119"/>
    <mergeCell ref="C102:F102"/>
    <mergeCell ref="C103:F103"/>
    <mergeCell ref="C105:F105"/>
    <mergeCell ref="C106:F106"/>
    <mergeCell ref="C107:F107"/>
    <mergeCell ref="C108:F108"/>
    <mergeCell ref="C95:F95"/>
    <mergeCell ref="C96:F96"/>
    <mergeCell ref="C97:F97"/>
    <mergeCell ref="C98:F98"/>
    <mergeCell ref="C100:F100"/>
    <mergeCell ref="C101:F101"/>
    <mergeCell ref="C87:F87"/>
    <mergeCell ref="C88:F88"/>
    <mergeCell ref="C90:F90"/>
    <mergeCell ref="C91:F91"/>
    <mergeCell ref="C92:F92"/>
    <mergeCell ref="C93:F93"/>
    <mergeCell ref="C80:F80"/>
    <mergeCell ref="C81:F81"/>
    <mergeCell ref="C82:F82"/>
    <mergeCell ref="C83:F83"/>
    <mergeCell ref="C85:F85"/>
    <mergeCell ref="C86:F86"/>
    <mergeCell ref="C47:F47"/>
    <mergeCell ref="C48:F48"/>
    <mergeCell ref="B52:E52"/>
    <mergeCell ref="B61:E61"/>
    <mergeCell ref="C70:F70"/>
    <mergeCell ref="B78:E78"/>
    <mergeCell ref="B2:E2"/>
    <mergeCell ref="B13:E13"/>
    <mergeCell ref="B20:E20"/>
    <mergeCell ref="B26:E26"/>
    <mergeCell ref="B31:E31"/>
    <mergeCell ref="B43:E43"/>
  </mergeCells>
  <pageMargins left="0.25" right="0.25" top="1" bottom="0.25" header="0.25" footer="0.5"/>
  <pageSetup fitToHeight="0" orientation="portrait" horizontalDpi="0" verticalDpi="0"/>
  <headerFooter>
    <oddHeader xml:space="preserve">&amp;L08/21/2018 11:08 AM
For Accounts 601000 to 930960
&amp;CGeneral Ledger
1065 Hinman House
For Dates 01/01/2018 to 07/31/2018
&amp;RPage: A  &amp;P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1065,Hinman House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Heil13</dc:creator>
  <cp:lastModifiedBy>Howard Voeks</cp:lastModifiedBy>
  <cp:lastPrinted>2018-10-22T21:37:59Z</cp:lastPrinted>
  <dcterms:created xsi:type="dcterms:W3CDTF">2018-08-21T15:45:39Z</dcterms:created>
  <dcterms:modified xsi:type="dcterms:W3CDTF">2018-10-23T13:51:21Z</dcterms:modified>
</cp:coreProperties>
</file>